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150" windowWidth="19395" windowHeight="7800"/>
  </bookViews>
  <sheets>
    <sheet name="Ｈ３０県協議内容（ポイント等変更）" sheetId="7" r:id="rId1"/>
    <sheet name="Sheet2" sheetId="2" r:id="rId2"/>
    <sheet name="Sheet3" sheetId="3" r:id="rId3"/>
  </sheets>
  <definedNames>
    <definedName name="_xlnm.Print_Area" localSheetId="0">'Ｈ３０県協議内容（ポイント等変更）'!$A$1:$P$201</definedName>
  </definedNames>
  <calcPr calcId="144525"/>
</workbook>
</file>

<file path=xl/calcChain.xml><?xml version="1.0" encoding="utf-8"?>
<calcChain xmlns="http://schemas.openxmlformats.org/spreadsheetml/2006/main">
  <c r="D212" i="7" l="1"/>
  <c r="E246" i="7"/>
  <c r="E247" i="7"/>
  <c r="E248" i="7"/>
  <c r="E249" i="7"/>
  <c r="E250" i="7"/>
  <c r="E251" i="7"/>
  <c r="E252" i="7"/>
  <c r="E253" i="7"/>
  <c r="E254" i="7"/>
  <c r="E245" i="7"/>
  <c r="D228" i="7"/>
  <c r="C228" i="7"/>
  <c r="E227" i="7"/>
  <c r="E226" i="7"/>
  <c r="E228" i="7" l="1"/>
  <c r="K152" i="7" l="1"/>
  <c r="I185" i="7"/>
  <c r="H176" i="7" l="1"/>
  <c r="I176" i="7"/>
  <c r="J176" i="7"/>
  <c r="G168" i="7"/>
  <c r="G96" i="7"/>
  <c r="D96" i="7"/>
  <c r="G105" i="7"/>
  <c r="C98" i="7"/>
  <c r="H98" i="7" s="1"/>
  <c r="C97" i="7"/>
  <c r="H97" i="7" s="1"/>
  <c r="F96" i="7"/>
  <c r="E96" i="7"/>
  <c r="C96" i="7" l="1"/>
  <c r="H96" i="7" s="1"/>
  <c r="D273" i="7"/>
  <c r="C273" i="7"/>
  <c r="E272" i="7"/>
  <c r="E271" i="7"/>
  <c r="D267" i="7"/>
  <c r="C267" i="7"/>
  <c r="E266" i="7"/>
  <c r="E265" i="7"/>
  <c r="D261" i="7"/>
  <c r="C261" i="7"/>
  <c r="E260" i="7"/>
  <c r="E259" i="7"/>
  <c r="D255" i="7"/>
  <c r="C255" i="7"/>
  <c r="E241" i="7"/>
  <c r="D237" i="7"/>
  <c r="C237" i="7"/>
  <c r="E236" i="7"/>
  <c r="E235" i="7"/>
  <c r="E234" i="7"/>
  <c r="E233" i="7"/>
  <c r="E232" i="7"/>
  <c r="E222" i="7"/>
  <c r="D218" i="7"/>
  <c r="C218" i="7"/>
  <c r="E217" i="7"/>
  <c r="E216" i="7"/>
  <c r="C212" i="7"/>
  <c r="E211" i="7"/>
  <c r="E210" i="7"/>
  <c r="E209" i="7"/>
  <c r="E208" i="7"/>
  <c r="E207" i="7"/>
  <c r="E206" i="7"/>
  <c r="E205" i="7"/>
  <c r="O187" i="7"/>
  <c r="M187" i="7"/>
  <c r="G187" i="7"/>
  <c r="O186" i="7"/>
  <c r="M186" i="7"/>
  <c r="G186" i="7"/>
  <c r="K185" i="7"/>
  <c r="E185" i="7"/>
  <c r="C185" i="7"/>
  <c r="K178" i="7"/>
  <c r="G178" i="7"/>
  <c r="K177" i="7"/>
  <c r="G177" i="7"/>
  <c r="N176" i="7"/>
  <c r="M176" i="7"/>
  <c r="L176" i="7"/>
  <c r="C170" i="7"/>
  <c r="H170" i="7" s="1"/>
  <c r="C169" i="7"/>
  <c r="H169" i="7" s="1"/>
  <c r="F168" i="7"/>
  <c r="E168" i="7"/>
  <c r="D168" i="7"/>
  <c r="I161" i="7"/>
  <c r="G161" i="7"/>
  <c r="D161" i="7"/>
  <c r="C161" i="7"/>
  <c r="M160" i="7"/>
  <c r="K160" i="7"/>
  <c r="E160" i="7"/>
  <c r="M159" i="7"/>
  <c r="K159" i="7"/>
  <c r="E159" i="7"/>
  <c r="N152" i="7"/>
  <c r="M152" i="7"/>
  <c r="J152" i="7"/>
  <c r="F152" i="7"/>
  <c r="E152" i="7"/>
  <c r="D152" i="7"/>
  <c r="L151" i="7"/>
  <c r="I151" i="7"/>
  <c r="C151" i="7"/>
  <c r="G151" i="7" s="1"/>
  <c r="L150" i="7"/>
  <c r="I150" i="7"/>
  <c r="C150" i="7"/>
  <c r="L149" i="7"/>
  <c r="I149" i="7"/>
  <c r="C149" i="7"/>
  <c r="G149" i="7" s="1"/>
  <c r="L148" i="7"/>
  <c r="I148" i="7"/>
  <c r="C148" i="7"/>
  <c r="G148" i="7" s="1"/>
  <c r="L147" i="7"/>
  <c r="I147" i="7"/>
  <c r="C147" i="7"/>
  <c r="G147" i="7" s="1"/>
  <c r="L146" i="7"/>
  <c r="I146" i="7"/>
  <c r="C146" i="7"/>
  <c r="L145" i="7"/>
  <c r="I145" i="7"/>
  <c r="C145" i="7"/>
  <c r="G145" i="7" s="1"/>
  <c r="L144" i="7"/>
  <c r="I144" i="7"/>
  <c r="C144" i="7"/>
  <c r="L143" i="7"/>
  <c r="I143" i="7"/>
  <c r="C143" i="7"/>
  <c r="G143" i="7" s="1"/>
  <c r="L142" i="7"/>
  <c r="I142" i="7"/>
  <c r="C142" i="7"/>
  <c r="I126" i="7"/>
  <c r="G126" i="7"/>
  <c r="F126" i="7"/>
  <c r="D126" i="7"/>
  <c r="C126" i="7"/>
  <c r="M125" i="7"/>
  <c r="K125" i="7"/>
  <c r="E125" i="7"/>
  <c r="N118" i="7"/>
  <c r="M118" i="7"/>
  <c r="K118" i="7"/>
  <c r="J118" i="7"/>
  <c r="F118" i="7"/>
  <c r="E118" i="7"/>
  <c r="D118" i="7"/>
  <c r="L117" i="7"/>
  <c r="I117" i="7"/>
  <c r="C117" i="7"/>
  <c r="G117" i="7" s="1"/>
  <c r="L116" i="7"/>
  <c r="I116" i="7"/>
  <c r="C116" i="7"/>
  <c r="G116" i="7" s="1"/>
  <c r="L115" i="7"/>
  <c r="I115" i="7"/>
  <c r="C115" i="7"/>
  <c r="G115" i="7" s="1"/>
  <c r="L114" i="7"/>
  <c r="I114" i="7"/>
  <c r="C114" i="7"/>
  <c r="G114" i="7" s="1"/>
  <c r="L113" i="7"/>
  <c r="I113" i="7"/>
  <c r="C113" i="7"/>
  <c r="G113" i="7" s="1"/>
  <c r="K106" i="7"/>
  <c r="G106" i="7"/>
  <c r="K105" i="7"/>
  <c r="N104" i="7"/>
  <c r="M104" i="7"/>
  <c r="L104" i="7"/>
  <c r="J104" i="7"/>
  <c r="I104" i="7"/>
  <c r="H104" i="7"/>
  <c r="I89" i="7"/>
  <c r="G89" i="7"/>
  <c r="F89" i="7"/>
  <c r="D89" i="7"/>
  <c r="C89" i="7"/>
  <c r="D194" i="7" s="1"/>
  <c r="M88" i="7"/>
  <c r="K88" i="7"/>
  <c r="E88" i="7"/>
  <c r="N81" i="7"/>
  <c r="M81" i="7"/>
  <c r="K81" i="7"/>
  <c r="J81" i="7"/>
  <c r="F81" i="7"/>
  <c r="E81" i="7"/>
  <c r="D81" i="7"/>
  <c r="L80" i="7"/>
  <c r="I80" i="7"/>
  <c r="C80" i="7"/>
  <c r="G80" i="7" s="1"/>
  <c r="L79" i="7"/>
  <c r="I79" i="7"/>
  <c r="C79" i="7"/>
  <c r="G79" i="7" s="1"/>
  <c r="N48" i="7"/>
  <c r="M48" i="7"/>
  <c r="K48" i="7"/>
  <c r="J48" i="7"/>
  <c r="I200" i="7" s="1"/>
  <c r="F48" i="7"/>
  <c r="E48" i="7"/>
  <c r="D48" i="7"/>
  <c r="E194" i="7" s="1"/>
  <c r="L47" i="7"/>
  <c r="I47" i="7"/>
  <c r="C47" i="7"/>
  <c r="G47" i="7" s="1"/>
  <c r="L46" i="7"/>
  <c r="I46" i="7"/>
  <c r="C46" i="7"/>
  <c r="G46" i="7" s="1"/>
  <c r="L45" i="7"/>
  <c r="I45" i="7"/>
  <c r="C45" i="7"/>
  <c r="G45" i="7" s="1"/>
  <c r="L44" i="7"/>
  <c r="I44" i="7"/>
  <c r="C44" i="7"/>
  <c r="L43" i="7"/>
  <c r="I43" i="7"/>
  <c r="C43" i="7"/>
  <c r="G43" i="7" s="1"/>
  <c r="L42" i="7"/>
  <c r="I42" i="7"/>
  <c r="C42" i="7"/>
  <c r="G42" i="7" s="1"/>
  <c r="L41" i="7"/>
  <c r="I41" i="7"/>
  <c r="C41" i="7"/>
  <c r="C277" i="7" l="1"/>
  <c r="D277" i="7"/>
  <c r="C194" i="7"/>
  <c r="F194" i="7"/>
  <c r="K89" i="7"/>
  <c r="H200" i="7"/>
  <c r="O47" i="7"/>
  <c r="L152" i="7"/>
  <c r="G194" i="7"/>
  <c r="M89" i="7"/>
  <c r="O147" i="7"/>
  <c r="P147" i="7"/>
  <c r="P44" i="7"/>
  <c r="L118" i="7"/>
  <c r="G185" i="7"/>
  <c r="E255" i="7"/>
  <c r="H152" i="7" s="1"/>
  <c r="O148" i="7"/>
  <c r="K104" i="7"/>
  <c r="O117" i="7"/>
  <c r="I152" i="7"/>
  <c r="O152" i="7" s="1"/>
  <c r="O80" i="7"/>
  <c r="E89" i="7"/>
  <c r="C118" i="7"/>
  <c r="O142" i="7"/>
  <c r="O146" i="7"/>
  <c r="P148" i="7"/>
  <c r="C168" i="7"/>
  <c r="H168" i="7" s="1"/>
  <c r="O178" i="7"/>
  <c r="E218" i="7"/>
  <c r="H81" i="7" s="1"/>
  <c r="E261" i="7"/>
  <c r="E273" i="7"/>
  <c r="O44" i="7"/>
  <c r="P144" i="7"/>
  <c r="O145" i="7"/>
  <c r="O150" i="7"/>
  <c r="P151" i="7"/>
  <c r="C81" i="7"/>
  <c r="G81" i="7" s="1"/>
  <c r="P142" i="7"/>
  <c r="O144" i="7"/>
  <c r="O149" i="7"/>
  <c r="C152" i="7"/>
  <c r="G152" i="7" s="1"/>
  <c r="O42" i="7"/>
  <c r="P46" i="7"/>
  <c r="P80" i="7"/>
  <c r="P42" i="7"/>
  <c r="G44" i="7"/>
  <c r="O46" i="7"/>
  <c r="O105" i="7"/>
  <c r="I118" i="7"/>
  <c r="E126" i="7"/>
  <c r="P41" i="7"/>
  <c r="P43" i="7"/>
  <c r="L81" i="7"/>
  <c r="O106" i="7"/>
  <c r="O114" i="7"/>
  <c r="O116" i="7"/>
  <c r="P145" i="7"/>
  <c r="P149" i="7"/>
  <c r="P178" i="7"/>
  <c r="M185" i="7"/>
  <c r="P114" i="7"/>
  <c r="P116" i="7"/>
  <c r="M200" i="7"/>
  <c r="E212" i="7"/>
  <c r="H48" i="7" s="1"/>
  <c r="I81" i="7"/>
  <c r="L200" i="7"/>
  <c r="P113" i="7"/>
  <c r="K126" i="7"/>
  <c r="P143" i="7"/>
  <c r="P146" i="7"/>
  <c r="P150" i="7"/>
  <c r="K161" i="7"/>
  <c r="L48" i="7"/>
  <c r="P177" i="7"/>
  <c r="K176" i="7"/>
  <c r="O41" i="7"/>
  <c r="I48" i="7"/>
  <c r="G142" i="7"/>
  <c r="G150" i="7"/>
  <c r="E161" i="7"/>
  <c r="E267" i="7"/>
  <c r="C48" i="7"/>
  <c r="G48" i="7" s="1"/>
  <c r="G41" i="7"/>
  <c r="O43" i="7"/>
  <c r="P45" i="7"/>
  <c r="N200" i="7"/>
  <c r="P79" i="7"/>
  <c r="O113" i="7"/>
  <c r="P115" i="7"/>
  <c r="G144" i="7"/>
  <c r="O185" i="7"/>
  <c r="O45" i="7"/>
  <c r="P47" i="7"/>
  <c r="J200" i="7"/>
  <c r="O79" i="7"/>
  <c r="G104" i="7"/>
  <c r="O115" i="7"/>
  <c r="P117" i="7"/>
  <c r="M126" i="7"/>
  <c r="O143" i="7"/>
  <c r="G146" i="7"/>
  <c r="O151" i="7"/>
  <c r="M161" i="7"/>
  <c r="O177" i="7"/>
  <c r="G176" i="7"/>
  <c r="E237" i="7"/>
  <c r="H118" i="7" s="1"/>
  <c r="P176" i="7" l="1"/>
  <c r="H194" i="7"/>
  <c r="P118" i="7"/>
  <c r="O118" i="7"/>
  <c r="G118" i="7"/>
  <c r="E277" i="7"/>
  <c r="I194" i="7" s="1"/>
  <c r="O104" i="7"/>
  <c r="P152" i="7"/>
  <c r="P81" i="7"/>
  <c r="O81" i="7"/>
  <c r="O176" i="7"/>
  <c r="G200" i="7"/>
  <c r="K200" i="7"/>
  <c r="P200" i="7" s="1"/>
  <c r="P48" i="7"/>
  <c r="O48" i="7"/>
  <c r="O200" i="7" l="1"/>
</calcChain>
</file>

<file path=xl/comments1.xml><?xml version="1.0" encoding="utf-8"?>
<comments xmlns="http://schemas.openxmlformats.org/spreadsheetml/2006/main">
  <authors>
    <author>法土 能治</author>
  </authors>
  <commentList>
    <comment ref="P200" authorId="0">
      <text>
        <r>
          <rPr>
            <b/>
            <sz val="9"/>
            <color indexed="81"/>
            <rFont val="ＭＳ Ｐゴシック"/>
            <family val="3"/>
            <charset val="128"/>
          </rPr>
          <t>新湊中部　△20
水戸田　　10</t>
        </r>
      </text>
    </comment>
  </commentList>
</comments>
</file>

<file path=xl/sharedStrings.xml><?xml version="1.0" encoding="utf-8"?>
<sst xmlns="http://schemas.openxmlformats.org/spreadsheetml/2006/main" count="467" uniqueCount="139">
  <si>
    <t>放生津保育園</t>
    <rPh sb="0" eb="1">
      <t>ホウ</t>
    </rPh>
    <rPh sb="1" eb="2">
      <t>セイ</t>
    </rPh>
    <rPh sb="2" eb="3">
      <t>ツ</t>
    </rPh>
    <rPh sb="3" eb="6">
      <t>ホイクエン</t>
    </rPh>
    <phoneticPr fontId="1"/>
  </si>
  <si>
    <t>八幡保育園</t>
    <rPh sb="0" eb="2">
      <t>ハチマン</t>
    </rPh>
    <rPh sb="2" eb="5">
      <t>ホイクエン</t>
    </rPh>
    <phoneticPr fontId="1"/>
  </si>
  <si>
    <t>新湊保育園</t>
    <rPh sb="0" eb="2">
      <t>シンミナト</t>
    </rPh>
    <rPh sb="2" eb="5">
      <t>ホイクエン</t>
    </rPh>
    <phoneticPr fontId="1"/>
  </si>
  <si>
    <t>新湊西部保育園</t>
    <rPh sb="0" eb="2">
      <t>シンミナト</t>
    </rPh>
    <rPh sb="2" eb="4">
      <t>セイブ</t>
    </rPh>
    <rPh sb="4" eb="7">
      <t>ホイクエン</t>
    </rPh>
    <phoneticPr fontId="1"/>
  </si>
  <si>
    <t>塚原保育園</t>
    <rPh sb="0" eb="2">
      <t>ツカハラ</t>
    </rPh>
    <rPh sb="2" eb="5">
      <t>ホイクエン</t>
    </rPh>
    <phoneticPr fontId="1"/>
  </si>
  <si>
    <t>新湊中部保育園</t>
    <rPh sb="0" eb="2">
      <t>シンミナト</t>
    </rPh>
    <rPh sb="2" eb="4">
      <t>チュウブ</t>
    </rPh>
    <rPh sb="4" eb="7">
      <t>ホイクエン</t>
    </rPh>
    <phoneticPr fontId="1"/>
  </si>
  <si>
    <t>新湊作道保育園</t>
    <rPh sb="0" eb="2">
      <t>シンミナト</t>
    </rPh>
    <rPh sb="2" eb="3">
      <t>ツク</t>
    </rPh>
    <rPh sb="3" eb="4">
      <t>ミチ</t>
    </rPh>
    <rPh sb="4" eb="7">
      <t>ホイクエン</t>
    </rPh>
    <phoneticPr fontId="1"/>
  </si>
  <si>
    <t>計</t>
    <rPh sb="0" eb="1">
      <t>ケイ</t>
    </rPh>
    <phoneticPr fontId="1"/>
  </si>
  <si>
    <t>片口保育園</t>
    <rPh sb="0" eb="1">
      <t>カタ</t>
    </rPh>
    <rPh sb="1" eb="2">
      <t>クチ</t>
    </rPh>
    <rPh sb="2" eb="5">
      <t>ホイクエン</t>
    </rPh>
    <phoneticPr fontId="1"/>
  </si>
  <si>
    <t>堀岡保育園</t>
    <rPh sb="0" eb="2">
      <t>ホリオカ</t>
    </rPh>
    <rPh sb="2" eb="5">
      <t>ホイクエン</t>
    </rPh>
    <phoneticPr fontId="1"/>
  </si>
  <si>
    <t>大門きらら保育園</t>
    <rPh sb="0" eb="2">
      <t>ダイモン</t>
    </rPh>
    <rPh sb="5" eb="8">
      <t>ホイクエン</t>
    </rPh>
    <phoneticPr fontId="1"/>
  </si>
  <si>
    <t>大島南部保育園</t>
    <rPh sb="0" eb="2">
      <t>オオシマ</t>
    </rPh>
    <rPh sb="2" eb="4">
      <t>ナンブ</t>
    </rPh>
    <rPh sb="4" eb="7">
      <t>ホイクエン</t>
    </rPh>
    <phoneticPr fontId="1"/>
  </si>
  <si>
    <t>大島つばさ保育園</t>
    <rPh sb="0" eb="2">
      <t>オオシマ</t>
    </rPh>
    <rPh sb="5" eb="8">
      <t>ホイクエン</t>
    </rPh>
    <phoneticPr fontId="1"/>
  </si>
  <si>
    <t>射水おおぞら保育園</t>
    <rPh sb="0" eb="2">
      <t>イミズ</t>
    </rPh>
    <rPh sb="6" eb="9">
      <t>ホイクエン</t>
    </rPh>
    <phoneticPr fontId="1"/>
  </si>
  <si>
    <t>水戸田保育園</t>
    <rPh sb="0" eb="2">
      <t>ミト</t>
    </rPh>
    <rPh sb="2" eb="3">
      <t>タ</t>
    </rPh>
    <rPh sb="3" eb="6">
      <t>ホイクエン</t>
    </rPh>
    <phoneticPr fontId="1"/>
  </si>
  <si>
    <t>金山保育園</t>
    <rPh sb="0" eb="2">
      <t>カナヤマ</t>
    </rPh>
    <rPh sb="2" eb="5">
      <t>ホイクエン</t>
    </rPh>
    <phoneticPr fontId="1"/>
  </si>
  <si>
    <t>大江保育園</t>
    <rPh sb="0" eb="2">
      <t>オオエ</t>
    </rPh>
    <rPh sb="2" eb="5">
      <t>ホイクエン</t>
    </rPh>
    <phoneticPr fontId="1"/>
  </si>
  <si>
    <t>千成保育園</t>
    <rPh sb="0" eb="2">
      <t>センナリ</t>
    </rPh>
    <rPh sb="2" eb="5">
      <t>ホイクエン</t>
    </rPh>
    <phoneticPr fontId="1"/>
  </si>
  <si>
    <t>池多保育園</t>
    <rPh sb="0" eb="1">
      <t>イケ</t>
    </rPh>
    <rPh sb="1" eb="2">
      <t>タ</t>
    </rPh>
    <rPh sb="2" eb="5">
      <t>ホイクエン</t>
    </rPh>
    <phoneticPr fontId="1"/>
  </si>
  <si>
    <t>下村保育園</t>
    <rPh sb="0" eb="2">
      <t>シモムラ</t>
    </rPh>
    <rPh sb="2" eb="5">
      <t>ホイクエン</t>
    </rPh>
    <phoneticPr fontId="1"/>
  </si>
  <si>
    <t>黒河保育園</t>
    <rPh sb="0" eb="2">
      <t>クロカワ</t>
    </rPh>
    <rPh sb="2" eb="5">
      <t>ホイクエン</t>
    </rPh>
    <phoneticPr fontId="1"/>
  </si>
  <si>
    <t>杉の子保育園</t>
    <rPh sb="0" eb="1">
      <t>スギ</t>
    </rPh>
    <rPh sb="2" eb="3">
      <t>コ</t>
    </rPh>
    <rPh sb="3" eb="6">
      <t>ホイクエン</t>
    </rPh>
    <phoneticPr fontId="1"/>
  </si>
  <si>
    <t>あいあい保育園</t>
    <rPh sb="4" eb="7">
      <t>ホイクエン</t>
    </rPh>
    <phoneticPr fontId="1"/>
  </si>
  <si>
    <t>小杉西部保育園</t>
    <rPh sb="0" eb="2">
      <t>コスギ</t>
    </rPh>
    <rPh sb="2" eb="4">
      <t>セイブ</t>
    </rPh>
    <rPh sb="4" eb="7">
      <t>ホイクエン</t>
    </rPh>
    <phoneticPr fontId="1"/>
  </si>
  <si>
    <t>小杉東部保育園</t>
    <rPh sb="0" eb="2">
      <t>コスギ</t>
    </rPh>
    <rPh sb="2" eb="4">
      <t>トウブ</t>
    </rPh>
    <rPh sb="4" eb="7">
      <t>ホイクエン</t>
    </rPh>
    <phoneticPr fontId="1"/>
  </si>
  <si>
    <t>２号</t>
    <rPh sb="1" eb="2">
      <t>ゴウ</t>
    </rPh>
    <phoneticPr fontId="1"/>
  </si>
  <si>
    <t>３号</t>
    <rPh sb="1" eb="2">
      <t>ゴウ</t>
    </rPh>
    <phoneticPr fontId="1"/>
  </si>
  <si>
    <t>①</t>
    <phoneticPr fontId="1"/>
  </si>
  <si>
    <t>定員</t>
    <rPh sb="0" eb="2">
      <t>テイイン</t>
    </rPh>
    <phoneticPr fontId="1"/>
  </si>
  <si>
    <t>利用人数</t>
    <rPh sb="0" eb="2">
      <t>リヨウ</t>
    </rPh>
    <rPh sb="2" eb="4">
      <t>ニンズウ</t>
    </rPh>
    <phoneticPr fontId="1"/>
  </si>
  <si>
    <t>充足率</t>
    <rPh sb="0" eb="3">
      <t>ジュウソクリツ</t>
    </rPh>
    <phoneticPr fontId="1"/>
  </si>
  <si>
    <t>年間平均</t>
    <rPh sb="0" eb="2">
      <t>ネンカン</t>
    </rPh>
    <rPh sb="2" eb="4">
      <t>ヘイキン</t>
    </rPh>
    <phoneticPr fontId="1"/>
  </si>
  <si>
    <t>②</t>
    <phoneticPr fontId="1"/>
  </si>
  <si>
    <t>児童数</t>
    <rPh sb="0" eb="2">
      <t>ジドウ</t>
    </rPh>
    <rPh sb="2" eb="3">
      <t>スウ</t>
    </rPh>
    <phoneticPr fontId="1"/>
  </si>
  <si>
    <t>利用定員</t>
    <rPh sb="0" eb="2">
      <t>リヨウ</t>
    </rPh>
    <rPh sb="2" eb="4">
      <t>テイイン</t>
    </rPh>
    <phoneticPr fontId="1"/>
  </si>
  <si>
    <t>③</t>
    <phoneticPr fontId="1"/>
  </si>
  <si>
    <t>定員増減</t>
    <rPh sb="0" eb="2">
      <t>テイイン</t>
    </rPh>
    <rPh sb="2" eb="4">
      <t>ゾウゲン</t>
    </rPh>
    <phoneticPr fontId="1"/>
  </si>
  <si>
    <t>(②/③)</t>
    <phoneticPr fontId="1"/>
  </si>
  <si>
    <t>(③－①)</t>
    <phoneticPr fontId="1"/>
  </si>
  <si>
    <t>（４月１日現在）</t>
    <rPh sb="2" eb="3">
      <t>ツキ</t>
    </rPh>
    <rPh sb="4" eb="5">
      <t>ヒ</t>
    </rPh>
    <rPh sb="5" eb="7">
      <t>ゲンザイ</t>
    </rPh>
    <phoneticPr fontId="1"/>
  </si>
  <si>
    <t>充足率</t>
    <rPh sb="0" eb="2">
      <t>ジュウソク</t>
    </rPh>
    <rPh sb="2" eb="3">
      <t>リツ</t>
    </rPh>
    <phoneticPr fontId="1"/>
  </si>
  <si>
    <t>定員（１号）</t>
    <rPh sb="0" eb="2">
      <t>テイイン</t>
    </rPh>
    <rPh sb="4" eb="5">
      <t>ゴウ</t>
    </rPh>
    <phoneticPr fontId="1"/>
  </si>
  <si>
    <t>七美幼稚園</t>
    <rPh sb="0" eb="1">
      <t>ナナ</t>
    </rPh>
    <rPh sb="1" eb="2">
      <t>ビ</t>
    </rPh>
    <rPh sb="2" eb="5">
      <t>ヨウチエン</t>
    </rPh>
    <phoneticPr fontId="1"/>
  </si>
  <si>
    <t>大門わかば幼稚園</t>
    <rPh sb="0" eb="2">
      <t>ダイモン</t>
    </rPh>
    <rPh sb="5" eb="8">
      <t>ヨウチエン</t>
    </rPh>
    <phoneticPr fontId="1"/>
  </si>
  <si>
    <t>（単位：人）</t>
    <rPh sb="1" eb="3">
      <t>タンイ</t>
    </rPh>
    <rPh sb="4" eb="5">
      <t>ニン</t>
    </rPh>
    <phoneticPr fontId="1"/>
  </si>
  <si>
    <t>あおい幼稚園</t>
    <rPh sb="3" eb="6">
      <t>ヨウチエン</t>
    </rPh>
    <phoneticPr fontId="1"/>
  </si>
  <si>
    <t>第三あおい幼稚園</t>
    <rPh sb="0" eb="2">
      <t>ダイサン</t>
    </rPh>
    <rPh sb="5" eb="8">
      <t>ヨウチエン</t>
    </rPh>
    <phoneticPr fontId="1"/>
  </si>
  <si>
    <t>1号</t>
    <rPh sb="1" eb="2">
      <t>ゴウ</t>
    </rPh>
    <phoneticPr fontId="1"/>
  </si>
  <si>
    <t>2号</t>
    <rPh sb="1" eb="2">
      <t>ゴウ</t>
    </rPh>
    <phoneticPr fontId="1"/>
  </si>
  <si>
    <t>3号</t>
    <rPh sb="1" eb="2">
      <t>ゴウ</t>
    </rPh>
    <phoneticPr fontId="1"/>
  </si>
  <si>
    <t>施　　設　　名</t>
    <rPh sb="0" eb="1">
      <t>シ</t>
    </rPh>
    <rPh sb="3" eb="4">
      <t>セツ</t>
    </rPh>
    <rPh sb="6" eb="7">
      <t>メイ</t>
    </rPh>
    <phoneticPr fontId="1"/>
  </si>
  <si>
    <t>太閤山あおい園</t>
    <rPh sb="0" eb="3">
      <t>タイコウヤマ</t>
    </rPh>
    <rPh sb="6" eb="7">
      <t>エン</t>
    </rPh>
    <phoneticPr fontId="1"/>
  </si>
  <si>
    <t>　利用定員</t>
    <rPh sb="1" eb="3">
      <t>リヨウ</t>
    </rPh>
    <rPh sb="3" eb="5">
      <t>テイイン</t>
    </rPh>
    <phoneticPr fontId="1"/>
  </si>
  <si>
    <t>幼稚園機能分(１号）</t>
    <rPh sb="0" eb="3">
      <t>ヨウチエン</t>
    </rPh>
    <rPh sb="3" eb="5">
      <t>キノウ</t>
    </rPh>
    <rPh sb="5" eb="6">
      <t>ブン</t>
    </rPh>
    <rPh sb="8" eb="9">
      <t>ゴウ</t>
    </rPh>
    <phoneticPr fontId="1"/>
  </si>
  <si>
    <t>保育所機能分（2・3号）</t>
    <rPh sb="0" eb="2">
      <t>ホイク</t>
    </rPh>
    <rPh sb="2" eb="3">
      <t>ショ</t>
    </rPh>
    <rPh sb="3" eb="5">
      <t>キノウ</t>
    </rPh>
    <rPh sb="5" eb="6">
      <t>ブン</t>
    </rPh>
    <rPh sb="10" eb="11">
      <t>ゴウ</t>
    </rPh>
    <phoneticPr fontId="1"/>
  </si>
  <si>
    <t>（②/③）</t>
    <phoneticPr fontId="1"/>
  </si>
  <si>
    <t>（③－①）</t>
    <phoneticPr fontId="1"/>
  </si>
  <si>
    <t>富山オランジェリー</t>
    <rPh sb="0" eb="2">
      <t>トヤマ</t>
    </rPh>
    <phoneticPr fontId="1"/>
  </si>
  <si>
    <t>【保育園】</t>
    <rPh sb="1" eb="3">
      <t>ホイク</t>
    </rPh>
    <rPh sb="3" eb="4">
      <t>エン</t>
    </rPh>
    <phoneticPr fontId="1"/>
  </si>
  <si>
    <t>【幼稚園】</t>
    <rPh sb="1" eb="4">
      <t>ヨウチエン</t>
    </rPh>
    <phoneticPr fontId="1"/>
  </si>
  <si>
    <t>該当なし</t>
    <rPh sb="0" eb="2">
      <t>ガイトウ</t>
    </rPh>
    <phoneticPr fontId="1"/>
  </si>
  <si>
    <t>【認定こども園】</t>
    <rPh sb="1" eb="3">
      <t>ニンテイ</t>
    </rPh>
    <rPh sb="6" eb="7">
      <t>エン</t>
    </rPh>
    <phoneticPr fontId="1"/>
  </si>
  <si>
    <t>市内全施設</t>
    <rPh sb="0" eb="2">
      <t>シナイ</t>
    </rPh>
    <rPh sb="2" eb="3">
      <t>ゼン</t>
    </rPh>
    <rPh sb="3" eb="5">
      <t>シセツ</t>
    </rPh>
    <phoneticPr fontId="1"/>
  </si>
  <si>
    <t>海老江こども園</t>
    <rPh sb="0" eb="3">
      <t>エビエ</t>
    </rPh>
    <rPh sb="6" eb="7">
      <t>エン</t>
    </rPh>
    <phoneticPr fontId="1"/>
  </si>
  <si>
    <t>１　利用定員の設定について</t>
    <rPh sb="2" eb="4">
      <t>リヨウ</t>
    </rPh>
    <rPh sb="4" eb="6">
      <t>テイイン</t>
    </rPh>
    <rPh sb="7" eb="9">
      <t>セッテイ</t>
    </rPh>
    <phoneticPr fontId="1"/>
  </si>
  <si>
    <t>　(1)　子ども・子育て支援法に基づく確認制度と利用定員について</t>
    <rPh sb="5" eb="6">
      <t>コ</t>
    </rPh>
    <rPh sb="9" eb="11">
      <t>コソダ</t>
    </rPh>
    <rPh sb="12" eb="14">
      <t>シエン</t>
    </rPh>
    <rPh sb="14" eb="15">
      <t>ホウ</t>
    </rPh>
    <rPh sb="16" eb="17">
      <t>モト</t>
    </rPh>
    <rPh sb="19" eb="21">
      <t>カクニン</t>
    </rPh>
    <rPh sb="21" eb="23">
      <t>セイド</t>
    </rPh>
    <rPh sb="24" eb="26">
      <t>リヨウ</t>
    </rPh>
    <rPh sb="26" eb="28">
      <t>テイイン</t>
    </rPh>
    <phoneticPr fontId="1"/>
  </si>
  <si>
    <t>　　　　子ども・子育て支援新制度では、認可を受けた教育・保育施設及び地域型保育事業に対して、市町村が</t>
    <rPh sb="4" eb="5">
      <t>コ</t>
    </rPh>
    <rPh sb="8" eb="10">
      <t>コソダ</t>
    </rPh>
    <rPh sb="11" eb="13">
      <t>シエン</t>
    </rPh>
    <rPh sb="13" eb="16">
      <t>シンセイド</t>
    </rPh>
    <rPh sb="19" eb="21">
      <t>ニンカ</t>
    </rPh>
    <rPh sb="22" eb="23">
      <t>ウ</t>
    </rPh>
    <rPh sb="25" eb="27">
      <t>キョウイク</t>
    </rPh>
    <rPh sb="28" eb="30">
      <t>ホイク</t>
    </rPh>
    <rPh sb="30" eb="32">
      <t>シセツ</t>
    </rPh>
    <rPh sb="32" eb="33">
      <t>オヨ</t>
    </rPh>
    <rPh sb="34" eb="37">
      <t>チイキガタ</t>
    </rPh>
    <rPh sb="37" eb="39">
      <t>ホイク</t>
    </rPh>
    <rPh sb="39" eb="41">
      <t>ジギョウ</t>
    </rPh>
    <rPh sb="42" eb="43">
      <t>タイ</t>
    </rPh>
    <rPh sb="46" eb="49">
      <t>シチョウソン</t>
    </rPh>
    <phoneticPr fontId="1"/>
  </si>
  <si>
    <t>　　　１号、２号、３号認定ごとの「利用定員」を定めた上で施設型給付による財政支援の対象となることを「確認」</t>
    <rPh sb="4" eb="5">
      <t>ゴウ</t>
    </rPh>
    <rPh sb="7" eb="8">
      <t>ゴウ</t>
    </rPh>
    <rPh sb="10" eb="11">
      <t>ゴウ</t>
    </rPh>
    <rPh sb="11" eb="13">
      <t>ニンテイ</t>
    </rPh>
    <rPh sb="17" eb="19">
      <t>リヨウ</t>
    </rPh>
    <rPh sb="19" eb="21">
      <t>テイイン</t>
    </rPh>
    <rPh sb="23" eb="24">
      <t>サダ</t>
    </rPh>
    <rPh sb="26" eb="27">
      <t>ウエ</t>
    </rPh>
    <rPh sb="28" eb="31">
      <t>シセツガタ</t>
    </rPh>
    <rPh sb="31" eb="33">
      <t>キュウフ</t>
    </rPh>
    <rPh sb="36" eb="38">
      <t>ザイセイ</t>
    </rPh>
    <rPh sb="38" eb="40">
      <t>シエン</t>
    </rPh>
    <rPh sb="41" eb="43">
      <t>タイショウ</t>
    </rPh>
    <rPh sb="50" eb="52">
      <t>カクニン</t>
    </rPh>
    <phoneticPr fontId="1"/>
  </si>
  <si>
    <t>　　　する必要がある。</t>
    <rPh sb="5" eb="7">
      <t>ヒツヨウ</t>
    </rPh>
    <phoneticPr fontId="1"/>
  </si>
  <si>
    <t>　　　教育・保育施設・・・保育園、幼稚園、認定こども園</t>
    <rPh sb="3" eb="5">
      <t>キョウイク</t>
    </rPh>
    <rPh sb="6" eb="8">
      <t>ホイク</t>
    </rPh>
    <rPh sb="8" eb="10">
      <t>シセツ</t>
    </rPh>
    <rPh sb="13" eb="16">
      <t>ホイクエン</t>
    </rPh>
    <rPh sb="17" eb="20">
      <t>ヨウチエン</t>
    </rPh>
    <rPh sb="21" eb="23">
      <t>ニンテイ</t>
    </rPh>
    <rPh sb="26" eb="27">
      <t>エン</t>
    </rPh>
    <phoneticPr fontId="1"/>
  </si>
  <si>
    <t>　　　地域型保育事業・・・事業所内保育、小規模保育、家庭的保育、居宅訪問型保育</t>
    <rPh sb="3" eb="6">
      <t>チイキガタ</t>
    </rPh>
    <rPh sb="6" eb="8">
      <t>ホイク</t>
    </rPh>
    <rPh sb="8" eb="10">
      <t>ジギョウ</t>
    </rPh>
    <rPh sb="13" eb="16">
      <t>ジギョウショ</t>
    </rPh>
    <rPh sb="16" eb="17">
      <t>ナイ</t>
    </rPh>
    <rPh sb="17" eb="19">
      <t>ホイク</t>
    </rPh>
    <rPh sb="20" eb="23">
      <t>ショウキボ</t>
    </rPh>
    <rPh sb="23" eb="25">
      <t>ホイク</t>
    </rPh>
    <rPh sb="26" eb="29">
      <t>カテイテキ</t>
    </rPh>
    <rPh sb="29" eb="31">
      <t>ホイク</t>
    </rPh>
    <rPh sb="32" eb="34">
      <t>キョタク</t>
    </rPh>
    <rPh sb="34" eb="36">
      <t>ホウモン</t>
    </rPh>
    <rPh sb="36" eb="37">
      <t>ガタ</t>
    </rPh>
    <rPh sb="37" eb="39">
      <t>ホイク</t>
    </rPh>
    <phoneticPr fontId="1"/>
  </si>
  <si>
    <t>　　　１号認定・・・満３歳以上で就学前の教育を希望する子ども　　　　　　　　　　　幼稚園・認定こども園</t>
    <rPh sb="4" eb="5">
      <t>ゴウ</t>
    </rPh>
    <rPh sb="5" eb="7">
      <t>ニンテイ</t>
    </rPh>
    <rPh sb="20" eb="22">
      <t>キョウイク</t>
    </rPh>
    <rPh sb="23" eb="25">
      <t>キボウ</t>
    </rPh>
    <rPh sb="27" eb="28">
      <t>コ</t>
    </rPh>
    <rPh sb="41" eb="44">
      <t>ヨウチエン</t>
    </rPh>
    <rPh sb="45" eb="47">
      <t>ニンテイ</t>
    </rPh>
    <rPh sb="50" eb="51">
      <t>エン</t>
    </rPh>
    <phoneticPr fontId="1"/>
  </si>
  <si>
    <t>　　　２号認定・・・満３歳以上で保育の必要性の認定を受けた就学前の子ども　　 保育園・認定こども園</t>
    <rPh sb="4" eb="5">
      <t>ゴウ</t>
    </rPh>
    <rPh sb="5" eb="7">
      <t>ニンテイ</t>
    </rPh>
    <rPh sb="39" eb="42">
      <t>ホイクエン</t>
    </rPh>
    <rPh sb="43" eb="45">
      <t>ニンテイ</t>
    </rPh>
    <rPh sb="48" eb="49">
      <t>エン</t>
    </rPh>
    <phoneticPr fontId="1"/>
  </si>
  <si>
    <t>　　　３号認定・・・満３歳未満で保育の必要性の認定を受けた就学前の子ども　　 保育園・認定こども園・地域型保育事業</t>
    <rPh sb="4" eb="5">
      <t>ゴウ</t>
    </rPh>
    <rPh sb="5" eb="7">
      <t>ニンテイ</t>
    </rPh>
    <rPh sb="13" eb="15">
      <t>ミマン</t>
    </rPh>
    <rPh sb="39" eb="41">
      <t>ホイク</t>
    </rPh>
    <rPh sb="41" eb="42">
      <t>エン</t>
    </rPh>
    <rPh sb="43" eb="45">
      <t>ニンテイ</t>
    </rPh>
    <rPh sb="48" eb="49">
      <t>エン</t>
    </rPh>
    <rPh sb="50" eb="53">
      <t>チイキガタ</t>
    </rPh>
    <rPh sb="53" eb="55">
      <t>ホイク</t>
    </rPh>
    <rPh sb="55" eb="57">
      <t>ジギョウ</t>
    </rPh>
    <phoneticPr fontId="1"/>
  </si>
  <si>
    <t>　(2)　利用定員の設定に関する意見聴取</t>
    <rPh sb="5" eb="7">
      <t>リヨウ</t>
    </rPh>
    <rPh sb="7" eb="9">
      <t>テイイン</t>
    </rPh>
    <rPh sb="10" eb="12">
      <t>セッテイ</t>
    </rPh>
    <rPh sb="13" eb="14">
      <t>カン</t>
    </rPh>
    <rPh sb="16" eb="18">
      <t>イケン</t>
    </rPh>
    <rPh sb="18" eb="20">
      <t>チョウシュ</t>
    </rPh>
    <phoneticPr fontId="1"/>
  </si>
  <si>
    <t>　　　　子ども・子育て支援法では、「利用定員」を定めようとするときは、あらかじめ審議会その他の合議制の機関、</t>
    <rPh sb="4" eb="5">
      <t>コ</t>
    </rPh>
    <rPh sb="8" eb="10">
      <t>コソダ</t>
    </rPh>
    <rPh sb="11" eb="13">
      <t>シエン</t>
    </rPh>
    <rPh sb="13" eb="14">
      <t>ホウ</t>
    </rPh>
    <rPh sb="18" eb="20">
      <t>リヨウ</t>
    </rPh>
    <rPh sb="20" eb="22">
      <t>テイイン</t>
    </rPh>
    <rPh sb="24" eb="25">
      <t>サダ</t>
    </rPh>
    <rPh sb="40" eb="43">
      <t>シンギカイ</t>
    </rPh>
    <rPh sb="45" eb="46">
      <t>タ</t>
    </rPh>
    <rPh sb="47" eb="50">
      <t>ゴウギセイ</t>
    </rPh>
    <rPh sb="51" eb="53">
      <t>キカン</t>
    </rPh>
    <phoneticPr fontId="1"/>
  </si>
  <si>
    <t xml:space="preserve"> 　 　もしくは、子どもの保護者等の意見を聴かなければならないと定められている。</t>
    <rPh sb="13" eb="16">
      <t>ホゴシャ</t>
    </rPh>
    <rPh sb="16" eb="17">
      <t>ナド</t>
    </rPh>
    <rPh sb="18" eb="20">
      <t>イケン</t>
    </rPh>
    <rPh sb="21" eb="22">
      <t>キ</t>
    </rPh>
    <rPh sb="32" eb="33">
      <t>サダ</t>
    </rPh>
    <phoneticPr fontId="1"/>
  </si>
  <si>
    <t>　　　子ども・子育て支援法</t>
    <rPh sb="3" eb="4">
      <t>コ</t>
    </rPh>
    <rPh sb="7" eb="9">
      <t>コソダ</t>
    </rPh>
    <rPh sb="10" eb="12">
      <t>シエン</t>
    </rPh>
    <rPh sb="12" eb="13">
      <t>ホウ</t>
    </rPh>
    <phoneticPr fontId="1"/>
  </si>
  <si>
    <t>　　　（特定教育・保育施設の確認）</t>
    <rPh sb="4" eb="6">
      <t>トクテイ</t>
    </rPh>
    <rPh sb="6" eb="8">
      <t>キョウイク</t>
    </rPh>
    <rPh sb="9" eb="11">
      <t>ホイク</t>
    </rPh>
    <rPh sb="11" eb="13">
      <t>シセツ</t>
    </rPh>
    <rPh sb="14" eb="16">
      <t>カクニン</t>
    </rPh>
    <phoneticPr fontId="1"/>
  </si>
  <si>
    <t>　　　　第３１条</t>
    <rPh sb="4" eb="5">
      <t>ダイ</t>
    </rPh>
    <rPh sb="7" eb="8">
      <t>ジョウ</t>
    </rPh>
    <phoneticPr fontId="1"/>
  </si>
  <si>
    <t>　　　　第一項の審議会その他の合議制の機関を設置している場合にあってはその意見を、その他の場合にあっては子ども</t>
    <rPh sb="4" eb="5">
      <t>ダイ</t>
    </rPh>
    <rPh sb="5" eb="6">
      <t>イチ</t>
    </rPh>
    <rPh sb="6" eb="7">
      <t>コウ</t>
    </rPh>
    <rPh sb="8" eb="11">
      <t>シンギカイ</t>
    </rPh>
    <rPh sb="13" eb="14">
      <t>タ</t>
    </rPh>
    <rPh sb="15" eb="18">
      <t>ゴウギセイ</t>
    </rPh>
    <rPh sb="19" eb="21">
      <t>キカン</t>
    </rPh>
    <rPh sb="22" eb="24">
      <t>セッチ</t>
    </rPh>
    <rPh sb="28" eb="30">
      <t>バアイ</t>
    </rPh>
    <rPh sb="37" eb="39">
      <t>イケン</t>
    </rPh>
    <rPh sb="43" eb="44">
      <t>タ</t>
    </rPh>
    <rPh sb="45" eb="47">
      <t>バアイ</t>
    </rPh>
    <rPh sb="52" eb="53">
      <t>コ</t>
    </rPh>
    <phoneticPr fontId="1"/>
  </si>
  <si>
    <t>　　　（特定地域型保育事業者の確認）</t>
    <rPh sb="4" eb="6">
      <t>トクテイ</t>
    </rPh>
    <rPh sb="6" eb="9">
      <t>チイキガタ</t>
    </rPh>
    <rPh sb="9" eb="11">
      <t>ホイク</t>
    </rPh>
    <rPh sb="11" eb="13">
      <t>ジギョウ</t>
    </rPh>
    <rPh sb="13" eb="14">
      <t>シャ</t>
    </rPh>
    <rPh sb="15" eb="17">
      <t>カクニン</t>
    </rPh>
    <phoneticPr fontId="1"/>
  </si>
  <si>
    <t>　　　　第４３条</t>
    <rPh sb="4" eb="5">
      <t>ダイ</t>
    </rPh>
    <rPh sb="7" eb="8">
      <t>ジョウ</t>
    </rPh>
    <phoneticPr fontId="1"/>
  </si>
  <si>
    <t>２　利用定員について</t>
    <rPh sb="2" eb="4">
      <t>リヨウ</t>
    </rPh>
    <rPh sb="4" eb="6">
      <t>テイイン</t>
    </rPh>
    <phoneticPr fontId="1"/>
  </si>
  <si>
    <t>(1)　北西地区（中学校区・新湊、新湊南部）</t>
    <rPh sb="4" eb="6">
      <t>ホクセイ</t>
    </rPh>
    <rPh sb="6" eb="8">
      <t>チク</t>
    </rPh>
    <rPh sb="9" eb="12">
      <t>チュウガッコウ</t>
    </rPh>
    <rPh sb="12" eb="13">
      <t>ク</t>
    </rPh>
    <rPh sb="14" eb="16">
      <t>シンミナト</t>
    </rPh>
    <rPh sb="17" eb="19">
      <t>シンミナト</t>
    </rPh>
    <rPh sb="19" eb="21">
      <t>ナンブ</t>
    </rPh>
    <phoneticPr fontId="1"/>
  </si>
  <si>
    <t>(2)　北東地区（中学校区・射北）</t>
    <rPh sb="4" eb="6">
      <t>ホクトウ</t>
    </rPh>
    <rPh sb="6" eb="8">
      <t>チク</t>
    </rPh>
    <rPh sb="9" eb="12">
      <t>チュウガッコウ</t>
    </rPh>
    <rPh sb="12" eb="13">
      <t>ク</t>
    </rPh>
    <rPh sb="14" eb="15">
      <t>イ</t>
    </rPh>
    <rPh sb="15" eb="16">
      <t>キタ</t>
    </rPh>
    <phoneticPr fontId="1"/>
  </si>
  <si>
    <t>(3)　南西地区（中学校区・大門）</t>
    <rPh sb="4" eb="6">
      <t>ナンセイ</t>
    </rPh>
    <rPh sb="6" eb="8">
      <t>チク</t>
    </rPh>
    <rPh sb="9" eb="12">
      <t>チュウガッコウ</t>
    </rPh>
    <rPh sb="12" eb="13">
      <t>ク</t>
    </rPh>
    <rPh sb="14" eb="16">
      <t>ダイモン</t>
    </rPh>
    <phoneticPr fontId="1"/>
  </si>
  <si>
    <t>(4)　南東地区（中学校区・小杉、小杉南）</t>
    <rPh sb="4" eb="6">
      <t>ナントウ</t>
    </rPh>
    <rPh sb="6" eb="8">
      <t>チク</t>
    </rPh>
    <phoneticPr fontId="1"/>
  </si>
  <si>
    <t>(5)　市内全地区</t>
    <rPh sb="4" eb="6">
      <t>シナイ</t>
    </rPh>
    <rPh sb="6" eb="7">
      <t>ゼン</t>
    </rPh>
    <rPh sb="7" eb="9">
      <t>チク</t>
    </rPh>
    <phoneticPr fontId="1"/>
  </si>
  <si>
    <t>１号</t>
    <rPh sb="1" eb="2">
      <t>ゴウ</t>
    </rPh>
    <phoneticPr fontId="1"/>
  </si>
  <si>
    <t>資　料　１　</t>
    <rPh sb="0" eb="1">
      <t>シ</t>
    </rPh>
    <rPh sb="2" eb="3">
      <t>リョウ</t>
    </rPh>
    <phoneticPr fontId="1"/>
  </si>
  <si>
    <t>年間延児童数</t>
    <rPh sb="0" eb="2">
      <t>ネンカン</t>
    </rPh>
    <rPh sb="2" eb="3">
      <t>ノ</t>
    </rPh>
    <rPh sb="3" eb="5">
      <t>ジドウ</t>
    </rPh>
    <rPh sb="5" eb="6">
      <t>スウ</t>
    </rPh>
    <phoneticPr fontId="1"/>
  </si>
  <si>
    <t>年間平均充足率</t>
    <rPh sb="0" eb="2">
      <t>ネンカン</t>
    </rPh>
    <rPh sb="2" eb="4">
      <t>ヘイキン</t>
    </rPh>
    <rPh sb="4" eb="7">
      <t>ジュウソクリツ</t>
    </rPh>
    <phoneticPr fontId="1"/>
  </si>
  <si>
    <t>【北西・保育園】</t>
    <rPh sb="1" eb="3">
      <t>ホクセイ</t>
    </rPh>
    <rPh sb="4" eb="7">
      <t>ホイクエン</t>
    </rPh>
    <phoneticPr fontId="1"/>
  </si>
  <si>
    <t>【北東・保育園】</t>
    <rPh sb="1" eb="3">
      <t>ホクトウ</t>
    </rPh>
    <rPh sb="4" eb="7">
      <t>ホイクエン</t>
    </rPh>
    <phoneticPr fontId="1"/>
  </si>
  <si>
    <t>【北東・幼稚園】</t>
    <rPh sb="1" eb="3">
      <t>ホクトウ</t>
    </rPh>
    <rPh sb="4" eb="7">
      <t>ヨウチエン</t>
    </rPh>
    <phoneticPr fontId="1"/>
  </si>
  <si>
    <t>七美幼稚園</t>
    <rPh sb="0" eb="2">
      <t>シチミ</t>
    </rPh>
    <rPh sb="2" eb="5">
      <t>ヨウチエン</t>
    </rPh>
    <phoneticPr fontId="1"/>
  </si>
  <si>
    <t>【南西・保育園】</t>
    <rPh sb="1" eb="3">
      <t>ナンセイ</t>
    </rPh>
    <rPh sb="4" eb="7">
      <t>ホイクエン</t>
    </rPh>
    <phoneticPr fontId="1"/>
  </si>
  <si>
    <t>【南西・幼稚園】</t>
    <rPh sb="1" eb="2">
      <t>ミナミ</t>
    </rPh>
    <rPh sb="2" eb="3">
      <t>ニシ</t>
    </rPh>
    <rPh sb="4" eb="7">
      <t>ヨウチエン</t>
    </rPh>
    <phoneticPr fontId="1"/>
  </si>
  <si>
    <t>【南東・保育園】</t>
    <rPh sb="1" eb="3">
      <t>ナントウ</t>
    </rPh>
    <rPh sb="4" eb="7">
      <t>ホイクエン</t>
    </rPh>
    <phoneticPr fontId="1"/>
  </si>
  <si>
    <t>【南東・幼稚園】</t>
    <rPh sb="1" eb="3">
      <t>ナントウ</t>
    </rPh>
    <rPh sb="4" eb="7">
      <t>ヨウチエン</t>
    </rPh>
    <phoneticPr fontId="1"/>
  </si>
  <si>
    <t>【南東・認定こども園】</t>
    <rPh sb="1" eb="3">
      <t>ナントウ</t>
    </rPh>
    <rPh sb="4" eb="6">
      <t>ニンテイ</t>
    </rPh>
    <rPh sb="9" eb="10">
      <t>エン</t>
    </rPh>
    <phoneticPr fontId="1"/>
  </si>
  <si>
    <t>　幼稚園機能部分</t>
    <rPh sb="1" eb="4">
      <t>ヨウチエン</t>
    </rPh>
    <rPh sb="4" eb="6">
      <t>キノウ</t>
    </rPh>
    <rPh sb="6" eb="8">
      <t>ブブン</t>
    </rPh>
    <phoneticPr fontId="1"/>
  </si>
  <si>
    <t>　保育園機能部分</t>
    <rPh sb="1" eb="4">
      <t>ホイクエン</t>
    </rPh>
    <rPh sb="4" eb="6">
      <t>キノウ</t>
    </rPh>
    <rPh sb="6" eb="8">
      <t>ブブン</t>
    </rPh>
    <phoneticPr fontId="1"/>
  </si>
  <si>
    <t>【南東・地域型保育】</t>
    <rPh sb="1" eb="3">
      <t>ナントウ</t>
    </rPh>
    <rPh sb="4" eb="7">
      <t>チイキガタ</t>
    </rPh>
    <rPh sb="7" eb="9">
      <t>ホイク</t>
    </rPh>
    <phoneticPr fontId="1"/>
  </si>
  <si>
    <t>　従業員枠</t>
    <rPh sb="1" eb="4">
      <t>ジュウギョウイン</t>
    </rPh>
    <rPh sb="4" eb="5">
      <t>ワク</t>
    </rPh>
    <phoneticPr fontId="1"/>
  </si>
  <si>
    <t>　地域枠</t>
    <rPh sb="1" eb="3">
      <t>チイキ</t>
    </rPh>
    <rPh sb="3" eb="4">
      <t>ワク</t>
    </rPh>
    <phoneticPr fontId="1"/>
  </si>
  <si>
    <t>【市内全域】</t>
    <rPh sb="1" eb="2">
      <t>シ</t>
    </rPh>
    <rPh sb="2" eb="3">
      <t>ナイ</t>
    </rPh>
    <rPh sb="3" eb="5">
      <t>ゼンイキ</t>
    </rPh>
    <phoneticPr fontId="1"/>
  </si>
  <si>
    <t>従業員枠</t>
    <rPh sb="0" eb="3">
      <t>ジュウギョウイン</t>
    </rPh>
    <rPh sb="3" eb="4">
      <t>ワク</t>
    </rPh>
    <phoneticPr fontId="1"/>
  </si>
  <si>
    <t>地域枠</t>
    <rPh sb="0" eb="2">
      <t>チイキ</t>
    </rPh>
    <rPh sb="2" eb="3">
      <t>ワク</t>
    </rPh>
    <phoneticPr fontId="1"/>
  </si>
  <si>
    <t>　　幼稚園機能分（１号）</t>
    <rPh sb="2" eb="5">
      <t>ヨウチエン</t>
    </rPh>
    <rPh sb="5" eb="7">
      <t>キノウ</t>
    </rPh>
    <rPh sb="7" eb="8">
      <t>ブン</t>
    </rPh>
    <rPh sb="10" eb="11">
      <t>ゴウ</t>
    </rPh>
    <phoneticPr fontId="1"/>
  </si>
  <si>
    <t>　　保育所機能分（２・３号）</t>
    <rPh sb="2" eb="4">
      <t>ホイク</t>
    </rPh>
    <rPh sb="4" eb="5">
      <t>ショ</t>
    </rPh>
    <rPh sb="5" eb="7">
      <t>キノウ</t>
    </rPh>
    <rPh sb="7" eb="8">
      <t>ブン</t>
    </rPh>
    <rPh sb="12" eb="13">
      <t>ゴウ</t>
    </rPh>
    <phoneticPr fontId="1"/>
  </si>
  <si>
    <t>　定員</t>
    <rPh sb="1" eb="3">
      <t>テイイン</t>
    </rPh>
    <phoneticPr fontId="1"/>
  </si>
  <si>
    <t>児童数(１号)　</t>
    <phoneticPr fontId="1"/>
  </si>
  <si>
    <t>　②</t>
    <phoneticPr fontId="1"/>
  </si>
  <si>
    <t>児童数(１号)</t>
    <phoneticPr fontId="1"/>
  </si>
  <si>
    <t>定員（３号）</t>
    <rPh sb="0" eb="2">
      <t>テイイン</t>
    </rPh>
    <rPh sb="4" eb="5">
      <t>ゴウ</t>
    </rPh>
    <phoneticPr fontId="1"/>
  </si>
  <si>
    <t>児童数（３号）</t>
    <rPh sb="0" eb="2">
      <t>ジドウ</t>
    </rPh>
    <rPh sb="2" eb="3">
      <t>スウ</t>
    </rPh>
    <rPh sb="5" eb="6">
      <t>ゴウ</t>
    </rPh>
    <phoneticPr fontId="1"/>
  </si>
  <si>
    <t>定員（３号）</t>
    <rPh sb="0" eb="2">
      <t>テイイン</t>
    </rPh>
    <rPh sb="3" eb="5">
      <t>サンゴウ</t>
    </rPh>
    <phoneticPr fontId="1"/>
  </si>
  <si>
    <t>【事業所内保育】</t>
    <rPh sb="1" eb="4">
      <t>ジギョウショ</t>
    </rPh>
    <rPh sb="4" eb="5">
      <t>ナイ</t>
    </rPh>
    <rPh sb="5" eb="7">
      <t>ホイク</t>
    </rPh>
    <phoneticPr fontId="1"/>
  </si>
  <si>
    <t>【北東・認定こども園（←保育園）】</t>
    <rPh sb="1" eb="3">
      <t>ホクトウ</t>
    </rPh>
    <rPh sb="4" eb="6">
      <t>ニンテイ</t>
    </rPh>
    <rPh sb="9" eb="10">
      <t>エン</t>
    </rPh>
    <rPh sb="12" eb="15">
      <t>ホイクエン</t>
    </rPh>
    <phoneticPr fontId="1"/>
  </si>
  <si>
    <r>
      <t>　　　　２　　市町村長は、前項の規定により</t>
    </r>
    <r>
      <rPr>
        <b/>
        <u/>
        <sz val="14"/>
        <color rgb="FF333333"/>
        <rFont val="ＭＳ Ｐゴシック"/>
        <family val="3"/>
        <charset val="128"/>
      </rPr>
      <t>特定教育・保育施設の利用定員を定めようとするときは</t>
    </r>
    <r>
      <rPr>
        <b/>
        <sz val="14"/>
        <color rgb="FF333333"/>
        <rFont val="ＭＳ Ｐゴシック"/>
        <family val="3"/>
        <charset val="128"/>
      </rPr>
      <t>、あらかじめ、第七十七条</t>
    </r>
    <rPh sb="7" eb="9">
      <t>シチョウ</t>
    </rPh>
    <rPh sb="9" eb="11">
      <t>ソンチョウ</t>
    </rPh>
    <rPh sb="13" eb="15">
      <t>ゼンコウ</t>
    </rPh>
    <rPh sb="16" eb="18">
      <t>キテイ</t>
    </rPh>
    <rPh sb="21" eb="23">
      <t>トクテイ</t>
    </rPh>
    <rPh sb="23" eb="25">
      <t>キョウイク</t>
    </rPh>
    <rPh sb="26" eb="28">
      <t>ホイク</t>
    </rPh>
    <rPh sb="28" eb="30">
      <t>シセツ</t>
    </rPh>
    <rPh sb="31" eb="33">
      <t>リヨウ</t>
    </rPh>
    <rPh sb="33" eb="35">
      <t>テイイン</t>
    </rPh>
    <rPh sb="36" eb="37">
      <t>サダ</t>
    </rPh>
    <rPh sb="53" eb="54">
      <t>ダイ</t>
    </rPh>
    <rPh sb="54" eb="57">
      <t>ナナジュウナナ</t>
    </rPh>
    <rPh sb="57" eb="58">
      <t>ジョウ</t>
    </rPh>
    <phoneticPr fontId="1"/>
  </si>
  <si>
    <r>
      <t>　　　　の保護者その他子ども・子育て支援に係る当事者の</t>
    </r>
    <r>
      <rPr>
        <b/>
        <u/>
        <sz val="14"/>
        <color rgb="FF333333"/>
        <rFont val="ＭＳ Ｐゴシック"/>
        <family val="3"/>
        <charset val="128"/>
      </rPr>
      <t>意見を聴かなければならない</t>
    </r>
    <r>
      <rPr>
        <b/>
        <sz val="14"/>
        <color rgb="FF333333"/>
        <rFont val="ＭＳ Ｐゴシック"/>
        <family val="3"/>
        <charset val="128"/>
      </rPr>
      <t>。</t>
    </r>
    <rPh sb="5" eb="8">
      <t>ホゴシャ</t>
    </rPh>
    <rPh sb="10" eb="11">
      <t>タ</t>
    </rPh>
    <rPh sb="11" eb="12">
      <t>コ</t>
    </rPh>
    <rPh sb="15" eb="17">
      <t>コソダ</t>
    </rPh>
    <rPh sb="18" eb="20">
      <t>シエン</t>
    </rPh>
    <rPh sb="21" eb="22">
      <t>カカ</t>
    </rPh>
    <rPh sb="23" eb="26">
      <t>トウジシャ</t>
    </rPh>
    <rPh sb="27" eb="29">
      <t>イケン</t>
    </rPh>
    <rPh sb="30" eb="31">
      <t>キ</t>
    </rPh>
    <phoneticPr fontId="1"/>
  </si>
  <si>
    <r>
      <t>　　　　３　  市町村長は、第一項の規定により</t>
    </r>
    <r>
      <rPr>
        <b/>
        <u/>
        <sz val="14"/>
        <color rgb="FF333333"/>
        <rFont val="ＭＳ Ｐゴシック"/>
        <family val="3"/>
        <charset val="128"/>
      </rPr>
      <t>特定地域型保育事業（特定地域型保育を行う事業をいう。以下同じ。）の利用</t>
    </r>
    <rPh sb="8" eb="11">
      <t>シチョウソン</t>
    </rPh>
    <rPh sb="11" eb="12">
      <t>チョウ</t>
    </rPh>
    <rPh sb="14" eb="15">
      <t>ダイ</t>
    </rPh>
    <rPh sb="15" eb="16">
      <t>イチ</t>
    </rPh>
    <rPh sb="16" eb="17">
      <t>コウ</t>
    </rPh>
    <rPh sb="18" eb="20">
      <t>キテイ</t>
    </rPh>
    <rPh sb="23" eb="25">
      <t>トクテイ</t>
    </rPh>
    <rPh sb="25" eb="28">
      <t>チイキガタ</t>
    </rPh>
    <rPh sb="28" eb="30">
      <t>ホイク</t>
    </rPh>
    <rPh sb="30" eb="32">
      <t>ジギョウ</t>
    </rPh>
    <rPh sb="33" eb="35">
      <t>トクテイ</t>
    </rPh>
    <rPh sb="35" eb="38">
      <t>チイキガタ</t>
    </rPh>
    <rPh sb="38" eb="40">
      <t>ホイク</t>
    </rPh>
    <rPh sb="41" eb="42">
      <t>オコナ</t>
    </rPh>
    <rPh sb="43" eb="45">
      <t>ジギョウ</t>
    </rPh>
    <rPh sb="49" eb="51">
      <t>イカ</t>
    </rPh>
    <rPh sb="51" eb="52">
      <t>オナ</t>
    </rPh>
    <rPh sb="56" eb="58">
      <t>リヨウ</t>
    </rPh>
    <phoneticPr fontId="1"/>
  </si>
  <si>
    <r>
      <t>　　　　</t>
    </r>
    <r>
      <rPr>
        <b/>
        <u/>
        <sz val="14"/>
        <color rgb="FF333333"/>
        <rFont val="ＭＳ Ｐゴシック"/>
        <family val="3"/>
        <charset val="128"/>
      </rPr>
      <t>定員を定めようとするときは</t>
    </r>
    <r>
      <rPr>
        <b/>
        <sz val="14"/>
        <color rgb="FF333333"/>
        <rFont val="ＭＳ Ｐゴシック"/>
        <family val="3"/>
        <charset val="128"/>
      </rPr>
      <t>、あらかじめ、第七十七条第一項の審議会その他の合議制の機関を設置している場合に</t>
    </r>
    <rPh sb="4" eb="6">
      <t>テイイン</t>
    </rPh>
    <rPh sb="7" eb="8">
      <t>サダ</t>
    </rPh>
    <rPh sb="24" eb="25">
      <t>ダイ</t>
    </rPh>
    <rPh sb="25" eb="28">
      <t>ナナジュウナナ</t>
    </rPh>
    <rPh sb="28" eb="29">
      <t>ジョウ</t>
    </rPh>
    <rPh sb="29" eb="30">
      <t>ダイ</t>
    </rPh>
    <rPh sb="30" eb="31">
      <t>イチ</t>
    </rPh>
    <rPh sb="31" eb="32">
      <t>コウ</t>
    </rPh>
    <rPh sb="33" eb="36">
      <t>シンギカイ</t>
    </rPh>
    <rPh sb="38" eb="39">
      <t>タ</t>
    </rPh>
    <rPh sb="40" eb="43">
      <t>ゴウギセイ</t>
    </rPh>
    <rPh sb="44" eb="46">
      <t>キカン</t>
    </rPh>
    <rPh sb="47" eb="49">
      <t>セッチ</t>
    </rPh>
    <rPh sb="53" eb="55">
      <t>バアイ</t>
    </rPh>
    <phoneticPr fontId="1"/>
  </si>
  <si>
    <r>
      <t>　　　　あってはその意見を、その他の場合にあっては子どもの保護者その他子ども・子育て支援に係る当事者の</t>
    </r>
    <r>
      <rPr>
        <b/>
        <u/>
        <sz val="14"/>
        <color rgb="FF333333"/>
        <rFont val="ＭＳ Ｐゴシック"/>
        <family val="3"/>
        <charset val="128"/>
      </rPr>
      <t>意見を聴</t>
    </r>
    <rPh sb="10" eb="12">
      <t>イケン</t>
    </rPh>
    <rPh sb="16" eb="17">
      <t>タ</t>
    </rPh>
    <rPh sb="18" eb="20">
      <t>バアイ</t>
    </rPh>
    <rPh sb="25" eb="26">
      <t>コ</t>
    </rPh>
    <rPh sb="29" eb="32">
      <t>ホゴシャ</t>
    </rPh>
    <rPh sb="34" eb="35">
      <t>タ</t>
    </rPh>
    <rPh sb="35" eb="36">
      <t>コ</t>
    </rPh>
    <rPh sb="39" eb="41">
      <t>コソダ</t>
    </rPh>
    <rPh sb="42" eb="44">
      <t>シエン</t>
    </rPh>
    <rPh sb="45" eb="46">
      <t>カカ</t>
    </rPh>
    <rPh sb="47" eb="50">
      <t>トウジシャ</t>
    </rPh>
    <rPh sb="51" eb="53">
      <t>イケン</t>
    </rPh>
    <rPh sb="54" eb="55">
      <t>キ</t>
    </rPh>
    <phoneticPr fontId="1"/>
  </si>
  <si>
    <r>
      <t>　　　　</t>
    </r>
    <r>
      <rPr>
        <b/>
        <u/>
        <sz val="14"/>
        <color rgb="FF333333"/>
        <rFont val="ＭＳ Ｐゴシック"/>
        <family val="3"/>
        <charset val="128"/>
      </rPr>
      <t>かなければならない</t>
    </r>
    <r>
      <rPr>
        <b/>
        <sz val="14"/>
        <color rgb="FF333333"/>
        <rFont val="ＭＳ Ｐゴシック"/>
        <family val="3"/>
        <charset val="128"/>
      </rPr>
      <t>。</t>
    </r>
    <phoneticPr fontId="1"/>
  </si>
  <si>
    <r>
      <t xml:space="preserve">入園見込
児童数
</t>
    </r>
    <r>
      <rPr>
        <b/>
        <sz val="12"/>
        <color theme="1"/>
        <rFont val="ＭＳ Ｐゴシック"/>
        <family val="3"/>
        <charset val="128"/>
      </rPr>
      <t>（４月１日現在）</t>
    </r>
    <rPh sb="0" eb="2">
      <t>ニュウエン</t>
    </rPh>
    <rPh sb="2" eb="4">
      <t>ミコ</t>
    </rPh>
    <rPh sb="5" eb="7">
      <t>ジドウ</t>
    </rPh>
    <rPh sb="7" eb="8">
      <t>スウ</t>
    </rPh>
    <phoneticPr fontId="1"/>
  </si>
  <si>
    <r>
      <t xml:space="preserve">児童数
</t>
    </r>
    <r>
      <rPr>
        <b/>
        <sz val="12"/>
        <color theme="1"/>
        <rFont val="ＭＳ Ｐゴシック"/>
        <family val="3"/>
        <charset val="128"/>
      </rPr>
      <t>（４月１日現在）</t>
    </r>
    <rPh sb="0" eb="2">
      <t>ジドウ</t>
    </rPh>
    <rPh sb="2" eb="3">
      <t>スウ</t>
    </rPh>
    <phoneticPr fontId="1"/>
  </si>
  <si>
    <t>平成３０年度　特定教育・保育施設及び特定地域型保育事業の利用定員について</t>
  </si>
  <si>
    <t>平成３０年度入園
見込児童数
（４月１日現在）
(注１)</t>
    <rPh sb="0" eb="2">
      <t>ヘイセイ</t>
    </rPh>
    <rPh sb="4" eb="6">
      <t>ネンド</t>
    </rPh>
    <rPh sb="6" eb="8">
      <t>ニュウエン</t>
    </rPh>
    <rPh sb="9" eb="11">
      <t>ミコ</t>
    </rPh>
    <rPh sb="11" eb="13">
      <t>ジドウ</t>
    </rPh>
    <rPh sb="13" eb="14">
      <t>スウ</t>
    </rPh>
    <rPh sb="17" eb="18">
      <t>ツキ</t>
    </rPh>
    <rPh sb="19" eb="20">
      <t>ヒ</t>
    </rPh>
    <rPh sb="20" eb="22">
      <t>ゲンザイ</t>
    </rPh>
    <rPh sb="25" eb="26">
      <t>チュウ</t>
    </rPh>
    <phoneticPr fontId="1"/>
  </si>
  <si>
    <t>平成３０年度
利用定員</t>
    <rPh sb="0" eb="2">
      <t>ヘイセイ</t>
    </rPh>
    <rPh sb="4" eb="6">
      <t>ネンド</t>
    </rPh>
    <rPh sb="7" eb="9">
      <t>リヨウ</t>
    </rPh>
    <rPh sb="9" eb="11">
      <t>テイイン</t>
    </rPh>
    <phoneticPr fontId="1"/>
  </si>
  <si>
    <t>平成３０年度</t>
    <rPh sb="0" eb="2">
      <t>ヘイセイ</t>
    </rPh>
    <rPh sb="4" eb="6">
      <t>ネンド</t>
    </rPh>
    <phoneticPr fontId="1"/>
  </si>
  <si>
    <t>平成３０年度入園見込児童数</t>
    <rPh sb="0" eb="2">
      <t>ヘイセイ</t>
    </rPh>
    <rPh sb="4" eb="6">
      <t>ネンド</t>
    </rPh>
    <rPh sb="6" eb="8">
      <t>ニュウエン</t>
    </rPh>
    <rPh sb="8" eb="10">
      <t>ミコ</t>
    </rPh>
    <rPh sb="10" eb="12">
      <t>ジドウ</t>
    </rPh>
    <rPh sb="12" eb="13">
      <t>スウ</t>
    </rPh>
    <phoneticPr fontId="1"/>
  </si>
  <si>
    <t>平成３０年度利用定員</t>
    <rPh sb="0" eb="2">
      <t>ヘイセイ</t>
    </rPh>
    <rPh sb="4" eb="6">
      <t>ネンド</t>
    </rPh>
    <rPh sb="6" eb="8">
      <t>リヨウ</t>
    </rPh>
    <rPh sb="8" eb="10">
      <t>テイイン</t>
    </rPh>
    <phoneticPr fontId="1"/>
  </si>
  <si>
    <t>平成３０年度
入園見込</t>
    <rPh sb="0" eb="2">
      <t>ヘイセイ</t>
    </rPh>
    <rPh sb="4" eb="6">
      <t>ネンド</t>
    </rPh>
    <rPh sb="7" eb="9">
      <t>ニュウエン</t>
    </rPh>
    <rPh sb="9" eb="11">
      <t>ミコ</t>
    </rPh>
    <phoneticPr fontId="1"/>
  </si>
  <si>
    <t>平成２９年度の利用人数
（４月１日現在）</t>
    <rPh sb="0" eb="2">
      <t>ヘイセイ</t>
    </rPh>
    <rPh sb="4" eb="6">
      <t>ネンド</t>
    </rPh>
    <rPh sb="7" eb="9">
      <t>リヨウ</t>
    </rPh>
    <rPh sb="9" eb="11">
      <t>ニンズウ</t>
    </rPh>
    <rPh sb="14" eb="15">
      <t>ツキ</t>
    </rPh>
    <rPh sb="16" eb="17">
      <t>ヒ</t>
    </rPh>
    <rPh sb="17" eb="19">
      <t>ゲンザイ</t>
    </rPh>
    <phoneticPr fontId="1"/>
  </si>
  <si>
    <t>平成２９年度の利用人数</t>
    <rPh sb="0" eb="2">
      <t>ヘイセイ</t>
    </rPh>
    <rPh sb="4" eb="6">
      <t>ネンド</t>
    </rPh>
    <rPh sb="7" eb="9">
      <t>リヨウ</t>
    </rPh>
    <rPh sb="9" eb="11">
      <t>ニンズウ</t>
    </rPh>
    <phoneticPr fontId="1"/>
  </si>
  <si>
    <t>注１）平成３０年度入園見込児童数は、平成３０年１月２３日（県への協議時点）までに入園申請を受付した人数を計上。</t>
    <rPh sb="0" eb="1">
      <t>チュウ</t>
    </rPh>
    <rPh sb="3" eb="5">
      <t>ヘイセイ</t>
    </rPh>
    <rPh sb="7" eb="9">
      <t>ネンド</t>
    </rPh>
    <rPh sb="9" eb="11">
      <t>ニュウエン</t>
    </rPh>
    <rPh sb="11" eb="13">
      <t>ミコ</t>
    </rPh>
    <rPh sb="13" eb="15">
      <t>ジドウ</t>
    </rPh>
    <rPh sb="15" eb="16">
      <t>スウ</t>
    </rPh>
    <rPh sb="18" eb="20">
      <t>ヘイセイ</t>
    </rPh>
    <rPh sb="22" eb="23">
      <t>ネン</t>
    </rPh>
    <rPh sb="24" eb="25">
      <t>ツキ</t>
    </rPh>
    <rPh sb="27" eb="28">
      <t>ヒ</t>
    </rPh>
    <rPh sb="29" eb="30">
      <t>ケン</t>
    </rPh>
    <rPh sb="32" eb="34">
      <t>キョウギ</t>
    </rPh>
    <rPh sb="34" eb="36">
      <t>ジテン</t>
    </rPh>
    <rPh sb="40" eb="42">
      <t>ニュウエン</t>
    </rPh>
    <rPh sb="42" eb="44">
      <t>シンセイ</t>
    </rPh>
    <rPh sb="45" eb="47">
      <t>ウケツケ</t>
    </rPh>
    <rPh sb="49" eb="51">
      <t>ニンズウ</t>
    </rPh>
    <rPh sb="52" eb="54">
      <t>ケイジョウ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</si>
</sst>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quot;▲ &quot;0"/>
    <numFmt numFmtId="178" formatCode="#,##0;&quot;▲ &quot;#,##0"/>
    <numFmt numFmtId="179" formatCode="#,##0_ "/>
    <numFmt numFmtId="180" formatCode="#,##0.0_ "/>
  </numFmts>
  <fonts count="19" x14ac:knownFonts="1">
    <font>
      <sz val="11"/>
      <color theme="1"/>
      <name val="ＭＳ Ｐゴシック"/>
      <family val="2"/>
      <charset val="128"/>
      <scheme val="minor"/>
    </font>
    <font>
      <sz val="6"/>
      <name val="ＭＳ Ｐゴシック"/>
      <family val="2"/>
      <charset val="128"/>
      <scheme val="minor"/>
    </font>
    <font>
      <sz val="11"/>
      <color theme="1"/>
      <name val="HGS明朝B"/>
      <family val="1"/>
      <charset val="128"/>
    </font>
    <font>
      <sz val="11"/>
      <color theme="1"/>
      <name val="ＭＳ Ｐゴシック"/>
      <family val="2"/>
      <charset val="128"/>
      <scheme val="minor"/>
    </font>
    <font>
      <sz val="11"/>
      <color theme="1"/>
      <name val="ＭＳ Ｐ明朝"/>
      <family val="1"/>
      <charset val="128"/>
    </font>
    <font>
      <b/>
      <sz val="9"/>
      <color indexed="81"/>
      <name val="ＭＳ Ｐゴシック"/>
      <family val="3"/>
      <charset val="128"/>
    </font>
    <font>
      <b/>
      <sz val="18"/>
      <color theme="1"/>
      <name val="ＭＳ Ｐゴシック"/>
      <family val="3"/>
      <charset val="128"/>
    </font>
    <font>
      <sz val="16"/>
      <color theme="1"/>
      <name val="ＭＳ Ｐゴシック"/>
      <family val="3"/>
      <charset val="128"/>
    </font>
    <font>
      <b/>
      <sz val="20"/>
      <color theme="1"/>
      <name val="ＭＳ Ｐゴシック"/>
      <family val="3"/>
      <charset val="128"/>
    </font>
    <font>
      <sz val="12"/>
      <color theme="1"/>
      <name val="ＭＳ Ｐゴシック"/>
      <family val="3"/>
      <charset val="128"/>
    </font>
    <font>
      <sz val="11"/>
      <color theme="1"/>
      <name val="ＭＳ Ｐゴシック"/>
      <family val="3"/>
      <charset val="128"/>
    </font>
    <font>
      <b/>
      <sz val="11"/>
      <color theme="1"/>
      <name val="ＭＳ Ｐゴシック"/>
      <family val="3"/>
      <charset val="128"/>
    </font>
    <font>
      <b/>
      <sz val="14"/>
      <color theme="1"/>
      <name val="ＭＳ Ｐゴシック"/>
      <family val="3"/>
      <charset val="128"/>
    </font>
    <font>
      <b/>
      <sz val="16"/>
      <color theme="1"/>
      <name val="ＭＳ Ｐゴシック"/>
      <family val="3"/>
      <charset val="128"/>
    </font>
    <font>
      <b/>
      <sz val="12"/>
      <color theme="1"/>
      <name val="ＭＳ Ｐゴシック"/>
      <family val="3"/>
      <charset val="128"/>
    </font>
    <font>
      <b/>
      <sz val="14"/>
      <color rgb="FF333333"/>
      <name val="ＭＳ Ｐゴシック"/>
      <family val="3"/>
      <charset val="128"/>
    </font>
    <font>
      <b/>
      <sz val="12"/>
      <color rgb="FF333333"/>
      <name val="ＭＳ Ｐゴシック"/>
      <family val="3"/>
      <charset val="128"/>
    </font>
    <font>
      <b/>
      <u/>
      <sz val="14"/>
      <color rgb="FF333333"/>
      <name val="ＭＳ Ｐゴシック"/>
      <family val="3"/>
      <charset val="128"/>
    </font>
    <font>
      <b/>
      <sz val="10"/>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thin">
        <color auto="1"/>
      </bottom>
      <diagonal/>
    </border>
    <border>
      <left/>
      <right/>
      <top style="thin">
        <color indexed="64"/>
      </top>
      <bottom style="thin">
        <color indexed="64"/>
      </bottom>
      <diagonal/>
    </border>
    <border>
      <left style="hair">
        <color auto="1"/>
      </left>
      <right style="hair">
        <color auto="1"/>
      </right>
      <top style="thin">
        <color indexed="64"/>
      </top>
      <bottom/>
      <diagonal/>
    </border>
    <border>
      <left style="hair">
        <color auto="1"/>
      </left>
      <right style="thin">
        <color auto="1"/>
      </right>
      <top style="thin">
        <color indexed="64"/>
      </top>
      <bottom/>
      <diagonal/>
    </border>
    <border diagonalDown="1">
      <left style="hair">
        <color auto="1"/>
      </left>
      <right style="hair">
        <color auto="1"/>
      </right>
      <top style="thin">
        <color auto="1"/>
      </top>
      <bottom style="thin">
        <color auto="1"/>
      </bottom>
      <diagonal style="hair">
        <color auto="1"/>
      </diagonal>
    </border>
    <border diagonalDown="1">
      <left style="hair">
        <color auto="1"/>
      </left>
      <right style="thin">
        <color auto="1"/>
      </right>
      <top style="thin">
        <color auto="1"/>
      </top>
      <bottom style="thin">
        <color auto="1"/>
      </bottom>
      <diagonal style="hair">
        <color auto="1"/>
      </diagonal>
    </border>
    <border>
      <left style="hair">
        <color auto="1"/>
      </left>
      <right/>
      <top style="thin">
        <color indexed="64"/>
      </top>
      <bottom/>
      <diagonal/>
    </border>
    <border diagonalDown="1">
      <left style="hair">
        <color auto="1"/>
      </left>
      <right/>
      <top style="thin">
        <color auto="1"/>
      </top>
      <bottom style="thin">
        <color auto="1"/>
      </bottom>
      <diagonal style="hair">
        <color auto="1"/>
      </diagonal>
    </border>
    <border>
      <left style="hair">
        <color auto="1"/>
      </left>
      <right/>
      <top style="thin">
        <color auto="1"/>
      </top>
      <bottom style="thin">
        <color auto="1"/>
      </bottom>
      <diagonal/>
    </border>
    <border>
      <left/>
      <right/>
      <top/>
      <bottom style="hair">
        <color auto="1"/>
      </bottom>
      <diagonal/>
    </border>
    <border>
      <left/>
      <right style="thin">
        <color indexed="64"/>
      </right>
      <top/>
      <bottom style="hair">
        <color auto="1"/>
      </bottom>
      <diagonal/>
    </border>
  </borders>
  <cellStyleXfs count="3">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223">
    <xf numFmtId="0" fontId="0" fillId="0" borderId="0" xfId="0">
      <alignment vertical="center"/>
    </xf>
    <xf numFmtId="0" fontId="2" fillId="0" borderId="0" xfId="0" applyFont="1" applyFill="1">
      <alignment vertical="center"/>
    </xf>
    <xf numFmtId="0" fontId="2" fillId="0" borderId="0" xfId="0" applyFont="1" applyFill="1" applyAlignment="1">
      <alignment vertical="center" shrinkToFit="1"/>
    </xf>
    <xf numFmtId="0" fontId="4" fillId="0" borderId="0" xfId="0" applyFont="1" applyFill="1">
      <alignment vertical="center"/>
    </xf>
    <xf numFmtId="0" fontId="4" fillId="0" borderId="0" xfId="0" applyFont="1" applyFill="1" applyAlignment="1">
      <alignment vertical="center" shrinkToFit="1"/>
    </xf>
    <xf numFmtId="179" fontId="4" fillId="0" borderId="0" xfId="0" applyNumberFormat="1" applyFont="1" applyFill="1" applyAlignment="1">
      <alignment vertical="center" shrinkToFit="1"/>
    </xf>
    <xf numFmtId="180" fontId="4" fillId="0" borderId="0" xfId="0" applyNumberFormat="1" applyFont="1" applyFill="1" applyAlignment="1">
      <alignment vertical="center" shrinkToFit="1"/>
    </xf>
    <xf numFmtId="0" fontId="6" fillId="0" borderId="0" xfId="0" applyFont="1" applyFill="1" applyAlignment="1">
      <alignment horizontal="left"/>
    </xf>
    <xf numFmtId="0" fontId="6" fillId="0" borderId="0" xfId="0" applyFont="1" applyFill="1" applyBorder="1" applyAlignment="1">
      <alignment horizontal="left"/>
    </xf>
    <xf numFmtId="0" fontId="7" fillId="0" borderId="0" xfId="0" applyFont="1" applyFill="1" applyBorder="1" applyAlignment="1">
      <alignment horizontal="center" vertical="center"/>
    </xf>
    <xf numFmtId="0" fontId="6" fillId="0" borderId="8" xfId="0" applyFont="1" applyFill="1" applyBorder="1" applyAlignment="1">
      <alignment horizontal="left"/>
    </xf>
    <xf numFmtId="0" fontId="6" fillId="0" borderId="9" xfId="0" applyFont="1" applyFill="1" applyBorder="1" applyAlignment="1">
      <alignment horizontal="left"/>
    </xf>
    <xf numFmtId="0" fontId="6" fillId="0" borderId="17" xfId="0" applyFont="1" applyFill="1" applyBorder="1" applyAlignment="1">
      <alignment horizontal="left"/>
    </xf>
    <xf numFmtId="0" fontId="6" fillId="0" borderId="18" xfId="0" applyFont="1" applyFill="1" applyBorder="1" applyAlignment="1">
      <alignment horizontal="left"/>
    </xf>
    <xf numFmtId="0" fontId="10" fillId="0" borderId="0" xfId="0" applyFont="1" applyFill="1">
      <alignment vertical="center"/>
    </xf>
    <xf numFmtId="0" fontId="10" fillId="0" borderId="0" xfId="0" applyFont="1" applyFill="1" applyAlignment="1">
      <alignment vertical="center" shrinkToFit="1"/>
    </xf>
    <xf numFmtId="0" fontId="9" fillId="0" borderId="1" xfId="0" applyFont="1" applyFill="1" applyBorder="1" applyAlignment="1">
      <alignment vertical="center" shrinkToFit="1"/>
    </xf>
    <xf numFmtId="0" fontId="11" fillId="0" borderId="0" xfId="0" applyFont="1" applyFill="1" applyBorder="1" applyAlignment="1">
      <alignment horizontal="left" vertical="center"/>
    </xf>
    <xf numFmtId="0" fontId="11" fillId="0" borderId="0" xfId="0" applyFont="1" applyFill="1" applyAlignment="1">
      <alignment vertical="center" shrinkToFit="1"/>
    </xf>
    <xf numFmtId="0" fontId="12" fillId="0" borderId="0" xfId="0" applyFont="1" applyFill="1" applyAlignment="1">
      <alignment vertical="center" shrinkToFit="1"/>
    </xf>
    <xf numFmtId="0" fontId="10" fillId="0" borderId="1" xfId="0" applyFont="1" applyFill="1" applyBorder="1" applyAlignment="1">
      <alignment vertical="center" shrinkToFit="1"/>
    </xf>
    <xf numFmtId="180" fontId="10" fillId="0" borderId="1" xfId="0" applyNumberFormat="1" applyFont="1" applyFill="1" applyBorder="1" applyAlignment="1">
      <alignment vertical="center" shrinkToFit="1"/>
    </xf>
    <xf numFmtId="179" fontId="10" fillId="0" borderId="1" xfId="0" applyNumberFormat="1" applyFont="1" applyFill="1" applyBorder="1" applyAlignment="1">
      <alignment vertical="center" shrinkToFit="1"/>
    </xf>
    <xf numFmtId="179" fontId="10" fillId="0" borderId="0" xfId="0" applyNumberFormat="1" applyFont="1" applyFill="1" applyAlignment="1">
      <alignment vertical="center" shrinkToFit="1"/>
    </xf>
    <xf numFmtId="180" fontId="10" fillId="0" borderId="0" xfId="0" applyNumberFormat="1" applyFont="1" applyFill="1" applyAlignment="1">
      <alignment vertical="center" shrinkToFit="1"/>
    </xf>
    <xf numFmtId="0" fontId="13" fillId="0" borderId="0" xfId="0" applyFont="1" applyFill="1" applyAlignment="1">
      <alignment horizontal="left"/>
    </xf>
    <xf numFmtId="0" fontId="13" fillId="0" borderId="0" xfId="0" applyFont="1" applyFill="1" applyBorder="1" applyAlignment="1">
      <alignment horizontal="center" vertical="center"/>
    </xf>
    <xf numFmtId="0" fontId="12" fillId="0" borderId="0" xfId="0" applyFont="1" applyFill="1" applyAlignment="1">
      <alignment horizontal="left"/>
    </xf>
    <xf numFmtId="0" fontId="14" fillId="0" borderId="0" xfId="0" applyFont="1" applyFill="1" applyAlignment="1">
      <alignment horizontal="left"/>
    </xf>
    <xf numFmtId="0" fontId="12" fillId="0" borderId="7" xfId="0" applyFont="1" applyFill="1" applyBorder="1" applyAlignment="1">
      <alignment horizontal="left" vertical="center"/>
    </xf>
    <xf numFmtId="0" fontId="13" fillId="0" borderId="8" xfId="0" applyFont="1" applyFill="1" applyBorder="1" applyAlignment="1">
      <alignment horizontal="left"/>
    </xf>
    <xf numFmtId="0" fontId="12" fillId="0" borderId="10" xfId="0" applyFont="1" applyFill="1" applyBorder="1" applyAlignment="1">
      <alignment horizontal="left" vertical="center"/>
    </xf>
    <xf numFmtId="0" fontId="13" fillId="0" borderId="17" xfId="0" applyFont="1" applyFill="1" applyBorder="1" applyAlignment="1">
      <alignment horizontal="left"/>
    </xf>
    <xf numFmtId="0" fontId="11" fillId="0" borderId="0" xfId="0" applyFont="1" applyFill="1">
      <alignment vertical="center"/>
    </xf>
    <xf numFmtId="0" fontId="15" fillId="0" borderId="7" xfId="0" applyFont="1" applyBorder="1">
      <alignment vertical="center"/>
    </xf>
    <xf numFmtId="0" fontId="11" fillId="0" borderId="8" xfId="0" applyFont="1" applyFill="1" applyBorder="1" applyAlignment="1">
      <alignment vertical="center" shrinkToFit="1"/>
    </xf>
    <xf numFmtId="0" fontId="11" fillId="0" borderId="9" xfId="0" applyFont="1" applyFill="1" applyBorder="1" applyAlignment="1">
      <alignment vertical="center" shrinkToFit="1"/>
    </xf>
    <xf numFmtId="0" fontId="12" fillId="0" borderId="15" xfId="0" applyFont="1" applyFill="1" applyBorder="1">
      <alignment vertical="center"/>
    </xf>
    <xf numFmtId="0" fontId="11" fillId="0" borderId="0" xfId="0" applyFont="1" applyFill="1" applyBorder="1" applyAlignment="1">
      <alignment vertical="center" shrinkToFit="1"/>
    </xf>
    <xf numFmtId="0" fontId="11" fillId="0" borderId="16" xfId="0" applyFont="1" applyFill="1" applyBorder="1" applyAlignment="1">
      <alignment vertical="center" shrinkToFit="1"/>
    </xf>
    <xf numFmtId="0" fontId="15" fillId="0" borderId="10" xfId="0" applyFont="1" applyBorder="1">
      <alignment vertical="center"/>
    </xf>
    <xf numFmtId="0" fontId="11" fillId="0" borderId="17" xfId="0" applyFont="1" applyFill="1" applyBorder="1" applyAlignment="1">
      <alignment vertical="center" shrinkToFit="1"/>
    </xf>
    <xf numFmtId="0" fontId="11" fillId="0" borderId="18" xfId="0" applyFont="1" applyFill="1" applyBorder="1" applyAlignment="1">
      <alignment vertical="center" shrinkToFit="1"/>
    </xf>
    <xf numFmtId="0" fontId="16" fillId="0" borderId="0" xfId="0" applyFont="1">
      <alignment vertical="center"/>
    </xf>
    <xf numFmtId="0" fontId="13" fillId="0" borderId="0" xfId="0" applyFont="1" applyFill="1">
      <alignment vertical="center"/>
    </xf>
    <xf numFmtId="0" fontId="12" fillId="0" borderId="0" xfId="0" applyFont="1" applyFill="1">
      <alignment vertical="center"/>
    </xf>
    <xf numFmtId="0" fontId="15" fillId="0" borderId="15" xfId="0" applyFont="1" applyBorder="1">
      <alignment vertical="center"/>
    </xf>
    <xf numFmtId="0" fontId="14" fillId="0" borderId="0" xfId="0" applyFont="1" applyFill="1" applyAlignment="1">
      <alignment horizontal="left" vertical="center" shrinkToFit="1"/>
    </xf>
    <xf numFmtId="0" fontId="11" fillId="0" borderId="0" xfId="0" applyFont="1" applyFill="1" applyAlignment="1">
      <alignment horizontal="left" vertical="center" shrinkToFit="1"/>
    </xf>
    <xf numFmtId="0" fontId="11" fillId="0" borderId="0" xfId="0" applyFont="1" applyFill="1" applyBorder="1" applyAlignment="1">
      <alignment horizontal="center" vertical="center"/>
    </xf>
    <xf numFmtId="176" fontId="11" fillId="0" borderId="0" xfId="1" applyNumberFormat="1" applyFont="1" applyFill="1" applyBorder="1" applyAlignment="1">
      <alignment horizontal="center" vertical="center"/>
    </xf>
    <xf numFmtId="0" fontId="18" fillId="0" borderId="0" xfId="0" applyFont="1" applyFill="1" applyBorder="1" applyAlignment="1">
      <alignment vertical="center" shrinkToFit="1"/>
    </xf>
    <xf numFmtId="0" fontId="11" fillId="0" borderId="0" xfId="0" applyFont="1" applyFill="1" applyBorder="1" applyAlignment="1">
      <alignment horizontal="center" vertical="center" shrinkToFit="1"/>
    </xf>
    <xf numFmtId="0" fontId="6" fillId="0" borderId="0" xfId="0" applyFont="1" applyFill="1">
      <alignment vertical="center"/>
    </xf>
    <xf numFmtId="0" fontId="12" fillId="0" borderId="0" xfId="0" applyFont="1" applyFill="1" applyBorder="1" applyAlignment="1">
      <alignment horizontal="left" vertical="center"/>
    </xf>
    <xf numFmtId="0" fontId="12" fillId="0" borderId="1" xfId="0" applyFont="1" applyFill="1" applyBorder="1" applyAlignment="1">
      <alignment horizontal="center" vertical="center"/>
    </xf>
    <xf numFmtId="0" fontId="12" fillId="0" borderId="1" xfId="0" applyFont="1" applyFill="1" applyBorder="1" applyAlignment="1">
      <alignment vertical="center" shrinkToFit="1"/>
    </xf>
    <xf numFmtId="0" fontId="12" fillId="2" borderId="4" xfId="0" applyFont="1" applyFill="1" applyBorder="1" applyAlignment="1">
      <alignment horizontal="right" vertical="center" shrinkToFit="1"/>
    </xf>
    <xf numFmtId="0" fontId="12" fillId="0" borderId="13" xfId="0" applyFont="1" applyFill="1" applyBorder="1" applyAlignment="1">
      <alignment horizontal="right" vertical="center" shrinkToFit="1"/>
    </xf>
    <xf numFmtId="0" fontId="12" fillId="0" borderId="14" xfId="0" applyFont="1" applyFill="1" applyBorder="1" applyAlignment="1">
      <alignment horizontal="right" vertical="center" shrinkToFit="1"/>
    </xf>
    <xf numFmtId="0" fontId="12" fillId="0" borderId="1" xfId="0" applyFont="1" applyFill="1" applyBorder="1" applyAlignment="1">
      <alignment horizontal="right" vertical="center" shrinkToFit="1"/>
    </xf>
    <xf numFmtId="176" fontId="12" fillId="0" borderId="1" xfId="1" applyNumberFormat="1" applyFont="1" applyFill="1" applyBorder="1" applyAlignment="1">
      <alignment horizontal="right" vertical="center" shrinkToFit="1"/>
    </xf>
    <xf numFmtId="0" fontId="12" fillId="0" borderId="2" xfId="0" applyFont="1" applyFill="1" applyBorder="1" applyAlignment="1">
      <alignment vertical="center" shrinkToFit="1"/>
    </xf>
    <xf numFmtId="0" fontId="12" fillId="0" borderId="6"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0" xfId="0" applyFont="1" applyFill="1" applyBorder="1" applyAlignment="1">
      <alignment vertical="center" shrinkToFit="1"/>
    </xf>
    <xf numFmtId="0" fontId="12" fillId="2" borderId="16" xfId="0" applyFont="1" applyFill="1" applyBorder="1" applyAlignment="1">
      <alignment vertical="center" shrinkToFit="1"/>
    </xf>
    <xf numFmtId="0" fontId="12" fillId="2" borderId="7" xfId="0" applyFont="1" applyFill="1" applyBorder="1" applyAlignment="1">
      <alignment horizontal="center" vertical="center" shrinkToFit="1"/>
    </xf>
    <xf numFmtId="0" fontId="12" fillId="2" borderId="8" xfId="0" applyFont="1" applyFill="1" applyBorder="1" applyAlignment="1">
      <alignment vertical="center" shrinkToFit="1"/>
    </xf>
    <xf numFmtId="0" fontId="12" fillId="2" borderId="9" xfId="0" applyFont="1" applyFill="1" applyBorder="1" applyAlignment="1">
      <alignment vertical="center" shrinkToFit="1"/>
    </xf>
    <xf numFmtId="0" fontId="12" fillId="2" borderId="10"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3" xfId="0" applyFont="1" applyFill="1" applyBorder="1" applyAlignment="1">
      <alignment vertical="center" shrinkToFit="1"/>
    </xf>
    <xf numFmtId="0" fontId="12" fillId="0" borderId="3"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12" fillId="0" borderId="7" xfId="0" applyFont="1" applyFill="1" applyBorder="1" applyAlignment="1">
      <alignment vertical="center" shrinkToFit="1"/>
    </xf>
    <xf numFmtId="0" fontId="12" fillId="0" borderId="9" xfId="0" applyFont="1" applyFill="1" applyBorder="1" applyAlignment="1">
      <alignment vertical="center" shrinkToFit="1"/>
    </xf>
    <xf numFmtId="0" fontId="12" fillId="2" borderId="2"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12" fillId="0" borderId="15" xfId="0" applyFont="1" applyFill="1" applyBorder="1" applyAlignment="1">
      <alignment horizontal="center" vertical="center" shrinkToFit="1"/>
    </xf>
    <xf numFmtId="0" fontId="12" fillId="0" borderId="16" xfId="0" applyFont="1" applyFill="1" applyBorder="1" applyAlignment="1">
      <alignment vertical="center" shrinkToFit="1"/>
    </xf>
    <xf numFmtId="0" fontId="12" fillId="2" borderId="3" xfId="0" applyFont="1" applyFill="1" applyBorder="1" applyAlignment="1">
      <alignment horizontal="center" vertical="center" shrinkToFit="1"/>
    </xf>
    <xf numFmtId="0" fontId="12" fillId="0" borderId="17" xfId="0" applyFont="1" applyFill="1" applyBorder="1" applyAlignment="1">
      <alignment horizontal="center" vertical="center" shrinkToFit="1"/>
    </xf>
    <xf numFmtId="0" fontId="12" fillId="0" borderId="18" xfId="0" applyFont="1" applyFill="1" applyBorder="1" applyAlignment="1">
      <alignment horizontal="center" vertical="center" shrinkToFit="1"/>
    </xf>
    <xf numFmtId="0" fontId="12" fillId="2" borderId="1" xfId="0" applyFont="1" applyFill="1" applyBorder="1" applyAlignment="1">
      <alignment horizontal="right" vertical="center"/>
    </xf>
    <xf numFmtId="0" fontId="12" fillId="0" borderId="1" xfId="0" applyFont="1" applyFill="1" applyBorder="1" applyAlignment="1">
      <alignment horizontal="right" vertical="center"/>
    </xf>
    <xf numFmtId="176" fontId="12" fillId="0" borderId="1" xfId="1" applyNumberFormat="1" applyFont="1" applyFill="1" applyBorder="1" applyAlignment="1">
      <alignment horizontal="right" vertical="center"/>
    </xf>
    <xf numFmtId="0" fontId="12" fillId="0" borderId="8" xfId="0" applyFont="1" applyFill="1" applyBorder="1" applyAlignment="1">
      <alignment vertical="center" shrinkToFit="1"/>
    </xf>
    <xf numFmtId="0" fontId="12" fillId="0" borderId="15" xfId="0" applyFont="1" applyFill="1" applyBorder="1" applyAlignment="1">
      <alignment vertical="center" shrinkToFit="1"/>
    </xf>
    <xf numFmtId="0" fontId="12" fillId="0" borderId="0" xfId="0" applyFont="1" applyFill="1" applyBorder="1" applyAlignment="1">
      <alignment vertical="center" shrinkToFit="1"/>
    </xf>
    <xf numFmtId="0" fontId="12" fillId="0" borderId="10" xfId="0" applyFont="1" applyFill="1" applyBorder="1" applyAlignment="1">
      <alignment vertical="center" shrinkToFit="1"/>
    </xf>
    <xf numFmtId="0" fontId="12" fillId="0" borderId="17" xfId="0" applyFont="1" applyFill="1" applyBorder="1" applyAlignment="1">
      <alignment vertical="center" shrinkToFit="1"/>
    </xf>
    <xf numFmtId="0" fontId="12" fillId="0" borderId="18" xfId="0" applyFont="1" applyFill="1" applyBorder="1" applyAlignment="1">
      <alignment vertical="center" shrinkToFit="1"/>
    </xf>
    <xf numFmtId="0" fontId="12" fillId="2" borderId="17" xfId="0" applyFont="1" applyFill="1" applyBorder="1" applyAlignment="1">
      <alignment horizontal="center" vertical="center" shrinkToFit="1"/>
    </xf>
    <xf numFmtId="0" fontId="12" fillId="0" borderId="19" xfId="0" applyFont="1" applyFill="1" applyBorder="1" applyAlignment="1">
      <alignment horizontal="center" vertical="center" shrinkToFit="1"/>
    </xf>
    <xf numFmtId="0" fontId="12" fillId="2" borderId="8" xfId="0" applyFont="1" applyFill="1" applyBorder="1" applyAlignment="1">
      <alignment horizontal="right" vertical="center" shrinkToFit="1"/>
    </xf>
    <xf numFmtId="0" fontId="12" fillId="0" borderId="21" xfId="0" applyFont="1" applyFill="1" applyBorder="1" applyAlignment="1">
      <alignment horizontal="right" vertical="center" shrinkToFit="1"/>
    </xf>
    <xf numFmtId="0" fontId="12" fillId="0" borderId="22" xfId="0" applyFont="1" applyFill="1" applyBorder="1" applyAlignment="1">
      <alignment horizontal="right" vertical="center" shrinkToFit="1"/>
    </xf>
    <xf numFmtId="0" fontId="12" fillId="2" borderId="7" xfId="0" applyFont="1" applyFill="1" applyBorder="1" applyAlignment="1">
      <alignment horizontal="right" vertical="center" shrinkToFit="1"/>
    </xf>
    <xf numFmtId="0" fontId="12" fillId="0" borderId="25" xfId="0" applyFont="1" applyFill="1" applyBorder="1" applyAlignment="1">
      <alignment horizontal="right" vertical="center" shrinkToFit="1"/>
    </xf>
    <xf numFmtId="0" fontId="12" fillId="2" borderId="20" xfId="0" applyFont="1" applyFill="1" applyBorder="1" applyAlignment="1">
      <alignment horizontal="right" vertical="center" shrinkToFit="1"/>
    </xf>
    <xf numFmtId="0" fontId="12" fillId="0" borderId="23" xfId="0" applyFont="1" applyFill="1" applyBorder="1" applyAlignment="1">
      <alignment horizontal="right" vertical="center" shrinkToFit="1"/>
    </xf>
    <xf numFmtId="0" fontId="12" fillId="0" borderId="24" xfId="0" applyFont="1" applyFill="1" applyBorder="1" applyAlignment="1">
      <alignment horizontal="right" vertical="center" shrinkToFit="1"/>
    </xf>
    <xf numFmtId="0" fontId="12" fillId="0" borderId="26" xfId="0" applyFont="1" applyFill="1" applyBorder="1" applyAlignment="1">
      <alignment horizontal="right" vertical="center" shrinkToFit="1"/>
    </xf>
    <xf numFmtId="0" fontId="12" fillId="0" borderId="27" xfId="0" applyFont="1" applyFill="1" applyBorder="1" applyAlignment="1">
      <alignment horizontal="right" vertical="center" shrinkToFit="1"/>
    </xf>
    <xf numFmtId="0" fontId="12" fillId="0" borderId="5" xfId="0" applyFont="1" applyFill="1" applyBorder="1" applyAlignment="1">
      <alignment horizontal="right" vertical="center" shrinkToFit="1"/>
    </xf>
    <xf numFmtId="38" fontId="12" fillId="2" borderId="4" xfId="2" applyFont="1" applyFill="1" applyBorder="1" applyAlignment="1">
      <alignment horizontal="right" vertical="center" shrinkToFit="1"/>
    </xf>
    <xf numFmtId="176" fontId="12" fillId="0" borderId="1" xfId="0" applyNumberFormat="1" applyFont="1" applyFill="1" applyBorder="1" applyAlignment="1">
      <alignment horizontal="right" vertical="center"/>
    </xf>
    <xf numFmtId="0" fontId="12" fillId="0" borderId="3" xfId="0" applyFont="1" applyFill="1" applyBorder="1">
      <alignment vertical="center"/>
    </xf>
    <xf numFmtId="0" fontId="12" fillId="0" borderId="17" xfId="0" applyFont="1" applyFill="1" applyBorder="1">
      <alignment vertical="center"/>
    </xf>
    <xf numFmtId="0" fontId="12" fillId="0" borderId="7" xfId="0" applyFont="1" applyFill="1" applyBorder="1">
      <alignment vertical="center"/>
    </xf>
    <xf numFmtId="0" fontId="12" fillId="0" borderId="2" xfId="0" applyFont="1" applyFill="1" applyBorder="1" applyAlignment="1">
      <alignment horizontal="right" vertical="center" shrinkToFit="1"/>
    </xf>
    <xf numFmtId="176" fontId="12" fillId="0" borderId="8" xfId="1" applyNumberFormat="1" applyFont="1" applyFill="1" applyBorder="1" applyAlignment="1">
      <alignment horizontal="right" vertical="center" shrinkToFit="1"/>
    </xf>
    <xf numFmtId="176" fontId="12" fillId="0" borderId="2" xfId="1" applyNumberFormat="1" applyFont="1" applyFill="1" applyBorder="1" applyAlignment="1">
      <alignment horizontal="right" vertical="center" shrinkToFit="1"/>
    </xf>
    <xf numFmtId="176" fontId="12" fillId="0" borderId="20" xfId="1" applyNumberFormat="1" applyFont="1" applyFill="1" applyBorder="1" applyAlignment="1">
      <alignment horizontal="right" vertical="center" shrinkToFit="1"/>
    </xf>
    <xf numFmtId="0" fontId="12" fillId="0" borderId="10" xfId="0" applyFont="1" applyFill="1" applyBorder="1">
      <alignment vertical="center"/>
    </xf>
    <xf numFmtId="0" fontId="12" fillId="0" borderId="7" xfId="0" applyFont="1" applyFill="1" applyBorder="1" applyAlignment="1">
      <alignment horizontal="center" vertical="center" shrinkToFit="1"/>
    </xf>
    <xf numFmtId="0" fontId="12" fillId="0" borderId="4" xfId="0" applyFont="1" applyFill="1" applyBorder="1" applyAlignment="1">
      <alignment vertical="center" shrinkToFit="1"/>
    </xf>
    <xf numFmtId="176" fontId="12" fillId="0" borderId="3" xfId="1" applyNumberFormat="1" applyFont="1" applyFill="1" applyBorder="1" applyAlignment="1">
      <alignment horizontal="right" vertical="center" shrinkToFit="1"/>
    </xf>
    <xf numFmtId="0" fontId="12" fillId="0" borderId="4" xfId="0" applyFont="1" applyFill="1" applyBorder="1">
      <alignment vertical="center"/>
    </xf>
    <xf numFmtId="0" fontId="12" fillId="0" borderId="5" xfId="0" applyFont="1" applyFill="1" applyBorder="1" applyAlignment="1">
      <alignment vertical="center" shrinkToFit="1"/>
    </xf>
    <xf numFmtId="38" fontId="12" fillId="2" borderId="4" xfId="2" applyFont="1" applyFill="1" applyBorder="1" applyAlignment="1">
      <alignment vertical="center" shrinkToFit="1"/>
    </xf>
    <xf numFmtId="0" fontId="12" fillId="0" borderId="13" xfId="0" applyFont="1" applyFill="1" applyBorder="1" applyAlignment="1">
      <alignment vertical="center" shrinkToFit="1"/>
    </xf>
    <xf numFmtId="38" fontId="12" fillId="0" borderId="13" xfId="2" applyFont="1" applyFill="1" applyBorder="1" applyAlignment="1">
      <alignment vertical="center" shrinkToFit="1"/>
    </xf>
    <xf numFmtId="38" fontId="12" fillId="0" borderId="14" xfId="2" applyFont="1" applyFill="1" applyBorder="1" applyAlignment="1">
      <alignment vertical="center" shrinkToFit="1"/>
    </xf>
    <xf numFmtId="38" fontId="12" fillId="0" borderId="1" xfId="2" applyFont="1" applyFill="1" applyBorder="1" applyAlignment="1">
      <alignment vertical="center" shrinkToFit="1"/>
    </xf>
    <xf numFmtId="176" fontId="12" fillId="0" borderId="20" xfId="1" applyNumberFormat="1" applyFont="1" applyFill="1" applyBorder="1" applyAlignment="1">
      <alignment vertical="center" shrinkToFit="1"/>
    </xf>
    <xf numFmtId="176" fontId="12" fillId="0" borderId="1" xfId="1" applyNumberFormat="1" applyFont="1" applyFill="1" applyBorder="1" applyAlignment="1">
      <alignment vertical="center" shrinkToFit="1"/>
    </xf>
    <xf numFmtId="38" fontId="12" fillId="2" borderId="20" xfId="2" applyFont="1" applyFill="1" applyBorder="1" applyAlignment="1">
      <alignment vertical="center" shrinkToFit="1"/>
    </xf>
    <xf numFmtId="38" fontId="12" fillId="0" borderId="27" xfId="2" applyFont="1" applyFill="1" applyBorder="1" applyAlignment="1">
      <alignment vertical="center" shrinkToFit="1"/>
    </xf>
    <xf numFmtId="178" fontId="12" fillId="2" borderId="1" xfId="0" applyNumberFormat="1" applyFont="1" applyFill="1" applyBorder="1" applyAlignment="1">
      <alignment vertical="center" shrinkToFit="1"/>
    </xf>
    <xf numFmtId="0" fontId="12" fillId="0" borderId="15" xfId="0" applyFont="1" applyFill="1" applyBorder="1" applyAlignment="1">
      <alignment horizontal="center" vertical="center" shrinkToFit="1"/>
    </xf>
    <xf numFmtId="0" fontId="12" fillId="2" borderId="4" xfId="0" applyFont="1" applyFill="1" applyBorder="1" applyAlignment="1">
      <alignment horizontal="right" vertical="center" shrinkToFit="1"/>
    </xf>
    <xf numFmtId="0" fontId="12" fillId="2" borderId="7" xfId="0" applyFont="1" applyFill="1" applyBorder="1" applyAlignment="1">
      <alignment horizontal="right" vertical="center" shrinkToFit="1"/>
    </xf>
    <xf numFmtId="0" fontId="12" fillId="2" borderId="4" xfId="0" applyFont="1" applyFill="1" applyBorder="1" applyAlignment="1">
      <alignment horizontal="right" vertical="center" shrinkToFit="1"/>
    </xf>
    <xf numFmtId="0" fontId="12" fillId="2" borderId="28" xfId="0" applyFont="1" applyFill="1" applyBorder="1" applyAlignment="1">
      <alignment vertical="center" shrinkToFit="1"/>
    </xf>
    <xf numFmtId="0" fontId="12" fillId="2" borderId="29" xfId="0" applyFont="1" applyFill="1" applyBorder="1" applyAlignment="1">
      <alignment vertical="center" shrinkToFit="1"/>
    </xf>
    <xf numFmtId="177" fontId="12" fillId="2" borderId="1" xfId="0" applyNumberFormat="1" applyFont="1" applyFill="1" applyBorder="1" applyAlignment="1">
      <alignment horizontal="right" vertical="center" shrinkToFit="1"/>
    </xf>
    <xf numFmtId="0" fontId="12" fillId="0" borderId="0" xfId="0" applyFont="1" applyFill="1" applyBorder="1" applyAlignment="1">
      <alignment horizontal="left" vertical="center"/>
    </xf>
    <xf numFmtId="0" fontId="12" fillId="0" borderId="0" xfId="0" applyFont="1" applyFill="1" applyAlignment="1">
      <alignment horizontal="left" vertical="center" shrinkToFit="1"/>
    </xf>
    <xf numFmtId="0" fontId="12" fillId="0" borderId="17" xfId="0" applyFont="1" applyFill="1" applyBorder="1" applyAlignment="1">
      <alignment horizontal="left" vertical="center"/>
    </xf>
    <xf numFmtId="0" fontId="12" fillId="0" borderId="17" xfId="0" applyFont="1" applyFill="1" applyBorder="1" applyAlignment="1">
      <alignment horizontal="right" shrinkToFit="1"/>
    </xf>
    <xf numFmtId="0" fontId="12" fillId="0" borderId="7" xfId="0"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12" fillId="0" borderId="15" xfId="0" applyFont="1" applyFill="1" applyBorder="1" applyAlignment="1">
      <alignment horizontal="center" vertical="center" shrinkToFit="1"/>
    </xf>
    <xf numFmtId="0" fontId="12" fillId="0" borderId="16"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18" xfId="0" applyFont="1" applyFill="1" applyBorder="1" applyAlignment="1">
      <alignment horizontal="center" vertical="center" shrinkToFit="1"/>
    </xf>
    <xf numFmtId="0" fontId="12" fillId="0" borderId="7" xfId="0" applyFont="1" applyFill="1" applyBorder="1" applyAlignment="1">
      <alignment horizontal="center" vertical="center" wrapText="1" shrinkToFit="1"/>
    </xf>
    <xf numFmtId="0" fontId="12" fillId="0" borderId="8" xfId="0" applyFont="1" applyFill="1" applyBorder="1" applyAlignment="1">
      <alignment horizontal="center" vertical="center" shrinkToFit="1"/>
    </xf>
    <xf numFmtId="0" fontId="12" fillId="0" borderId="17" xfId="0" applyFont="1" applyFill="1" applyBorder="1" applyAlignment="1">
      <alignment horizontal="center" vertical="center" shrinkToFit="1"/>
    </xf>
    <xf numFmtId="0" fontId="6" fillId="0" borderId="0" xfId="0" applyFont="1" applyFill="1" applyAlignment="1">
      <alignment horizontal="left"/>
    </xf>
    <xf numFmtId="0" fontId="6" fillId="0" borderId="16" xfId="0" applyFont="1" applyFill="1" applyBorder="1" applyAlignment="1">
      <alignment horizontal="left"/>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8" fillId="0" borderId="0" xfId="0" applyFont="1" applyFill="1" applyAlignment="1">
      <alignment horizontal="left"/>
    </xf>
    <xf numFmtId="0" fontId="12" fillId="2" borderId="7" xfId="0" applyFont="1" applyFill="1" applyBorder="1" applyAlignment="1">
      <alignment vertical="center" shrinkToFit="1"/>
    </xf>
    <xf numFmtId="0" fontId="12" fillId="2" borderId="8" xfId="0" applyFont="1" applyFill="1" applyBorder="1" applyAlignment="1">
      <alignment vertical="center" shrinkToFit="1"/>
    </xf>
    <xf numFmtId="0" fontId="12" fillId="2" borderId="9" xfId="0" applyFont="1" applyFill="1" applyBorder="1" applyAlignment="1">
      <alignment vertical="center" shrinkToFit="1"/>
    </xf>
    <xf numFmtId="0" fontId="12" fillId="0" borderId="7" xfId="0" applyFont="1" applyFill="1" applyBorder="1" applyAlignment="1">
      <alignment horizontal="center" shrinkToFit="1"/>
    </xf>
    <xf numFmtId="0" fontId="12" fillId="0" borderId="8" xfId="0" applyFont="1" applyFill="1" applyBorder="1" applyAlignment="1">
      <alignment horizontal="center" shrinkToFit="1"/>
    </xf>
    <xf numFmtId="0" fontId="12" fillId="0" borderId="9" xfId="0" applyFont="1" applyFill="1" applyBorder="1" applyAlignment="1">
      <alignment horizontal="center" shrinkToFit="1"/>
    </xf>
    <xf numFmtId="0" fontId="12" fillId="0" borderId="10" xfId="0" applyFont="1" applyFill="1" applyBorder="1" applyAlignment="1">
      <alignment horizontal="center" vertical="top" shrinkToFit="1"/>
    </xf>
    <xf numFmtId="0" fontId="12" fillId="0" borderId="17" xfId="0" applyFont="1" applyFill="1" applyBorder="1" applyAlignment="1">
      <alignment horizontal="center" vertical="top" shrinkToFit="1"/>
    </xf>
    <xf numFmtId="0" fontId="12" fillId="0" borderId="18" xfId="0" applyFont="1" applyFill="1" applyBorder="1" applyAlignment="1">
      <alignment horizontal="center" vertical="top" shrinkToFit="1"/>
    </xf>
    <xf numFmtId="0" fontId="12" fillId="0" borderId="10" xfId="0" applyFont="1" applyFill="1" applyBorder="1" applyAlignment="1">
      <alignment horizontal="center" vertical="top" wrapText="1" shrinkToFit="1"/>
    </xf>
    <xf numFmtId="0" fontId="12" fillId="2" borderId="7" xfId="0" applyFont="1" applyFill="1" applyBorder="1" applyAlignment="1">
      <alignment horizontal="right" vertical="center"/>
    </xf>
    <xf numFmtId="0" fontId="12" fillId="2" borderId="9" xfId="0" applyFont="1" applyFill="1" applyBorder="1" applyAlignment="1">
      <alignment horizontal="right" vertical="center"/>
    </xf>
    <xf numFmtId="176" fontId="12" fillId="0" borderId="7" xfId="1" applyNumberFormat="1" applyFont="1" applyFill="1" applyBorder="1" applyAlignment="1">
      <alignment horizontal="right" vertical="center"/>
    </xf>
    <xf numFmtId="176" fontId="12" fillId="0" borderId="9" xfId="1" applyNumberFormat="1" applyFont="1" applyFill="1" applyBorder="1" applyAlignment="1">
      <alignment horizontal="right" vertical="center"/>
    </xf>
    <xf numFmtId="0" fontId="12" fillId="0" borderId="7" xfId="0" applyFont="1" applyFill="1" applyBorder="1" applyAlignment="1">
      <alignment horizontal="right" vertical="center"/>
    </xf>
    <xf numFmtId="0" fontId="12" fillId="0" borderId="9" xfId="0" applyFont="1" applyFill="1" applyBorder="1" applyAlignment="1">
      <alignment horizontal="right" vertical="center"/>
    </xf>
    <xf numFmtId="0" fontId="12" fillId="2" borderId="4" xfId="0" applyFont="1" applyFill="1" applyBorder="1" applyAlignment="1">
      <alignment horizontal="right" vertical="center"/>
    </xf>
    <xf numFmtId="0" fontId="12" fillId="2" borderId="5" xfId="0" applyFont="1" applyFill="1" applyBorder="1" applyAlignment="1">
      <alignment horizontal="right" vertical="center"/>
    </xf>
    <xf numFmtId="176" fontId="12" fillId="0" borderId="4" xfId="1" applyNumberFormat="1" applyFont="1" applyFill="1" applyBorder="1" applyAlignment="1">
      <alignment horizontal="right" vertical="center"/>
    </xf>
    <xf numFmtId="176" fontId="12" fillId="0" borderId="5" xfId="1" applyNumberFormat="1" applyFont="1" applyFill="1" applyBorder="1" applyAlignment="1">
      <alignment horizontal="right" vertical="center"/>
    </xf>
    <xf numFmtId="0" fontId="12" fillId="0" borderId="4" xfId="0" applyFont="1" applyFill="1" applyBorder="1" applyAlignment="1">
      <alignment horizontal="right" vertical="center"/>
    </xf>
    <xf numFmtId="0" fontId="12" fillId="0" borderId="5" xfId="0" applyFont="1" applyFill="1" applyBorder="1" applyAlignment="1">
      <alignment horizontal="right" vertical="center"/>
    </xf>
    <xf numFmtId="0" fontId="12" fillId="2" borderId="15" xfId="0" applyFont="1" applyFill="1" applyBorder="1" applyAlignment="1">
      <alignment horizontal="center" vertical="center" shrinkToFit="1"/>
    </xf>
    <xf numFmtId="0" fontId="12" fillId="2" borderId="16" xfId="0" applyFont="1" applyFill="1" applyBorder="1" applyAlignment="1">
      <alignment horizontal="center" vertical="center" shrinkToFit="1"/>
    </xf>
    <xf numFmtId="0" fontId="12" fillId="2" borderId="10"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0"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7" xfId="0" applyFont="1" applyFill="1" applyBorder="1" applyAlignment="1">
      <alignment horizontal="left" vertical="center" shrinkToFit="1"/>
    </xf>
    <xf numFmtId="0" fontId="12" fillId="2" borderId="8" xfId="0" applyFont="1" applyFill="1" applyBorder="1" applyAlignment="1">
      <alignment horizontal="left" vertical="center" shrinkToFit="1"/>
    </xf>
    <xf numFmtId="0" fontId="12" fillId="0" borderId="0" xfId="0" applyFont="1" applyFill="1" applyBorder="1" applyAlignment="1">
      <alignment horizontal="right" shrinkToFit="1"/>
    </xf>
    <xf numFmtId="0" fontId="12" fillId="0" borderId="4" xfId="0" applyFont="1" applyFill="1" applyBorder="1" applyAlignment="1">
      <alignment vertical="center" shrinkToFit="1"/>
    </xf>
    <xf numFmtId="0" fontId="12" fillId="0" borderId="5" xfId="0" applyFont="1" applyFill="1" applyBorder="1" applyAlignment="1">
      <alignment vertical="center" shrinkToFit="1"/>
    </xf>
    <xf numFmtId="0" fontId="12" fillId="0" borderId="8" xfId="0" applyFont="1" applyFill="1" applyBorder="1" applyAlignment="1">
      <alignment horizontal="center" vertical="center" wrapText="1" shrinkToFit="1"/>
    </xf>
    <xf numFmtId="0" fontId="12" fillId="0" borderId="9" xfId="0" applyFont="1" applyFill="1" applyBorder="1" applyAlignment="1">
      <alignment horizontal="center" vertical="center" wrapText="1" shrinkToFit="1"/>
    </xf>
    <xf numFmtId="0" fontId="12" fillId="0" borderId="10" xfId="0" applyFont="1" applyFill="1" applyBorder="1" applyAlignment="1">
      <alignment horizontal="center" vertical="center" wrapText="1" shrinkToFit="1"/>
    </xf>
    <xf numFmtId="0" fontId="12" fillId="0" borderId="17" xfId="0" applyFont="1" applyFill="1" applyBorder="1" applyAlignment="1">
      <alignment horizontal="center" vertical="center" wrapText="1" shrinkToFit="1"/>
    </xf>
    <xf numFmtId="0" fontId="12" fillId="0" borderId="18" xfId="0" applyFont="1" applyFill="1" applyBorder="1" applyAlignment="1">
      <alignment horizontal="center" vertical="center" wrapText="1" shrinkToFit="1"/>
    </xf>
    <xf numFmtId="0" fontId="12" fillId="0" borderId="4" xfId="0" applyFont="1" applyFill="1" applyBorder="1" applyAlignment="1">
      <alignment horizontal="left" vertical="center" shrinkToFit="1"/>
    </xf>
    <xf numFmtId="0" fontId="12" fillId="0" borderId="20" xfId="0" applyFont="1" applyFill="1" applyBorder="1" applyAlignment="1">
      <alignment horizontal="left" vertical="center" shrinkToFit="1"/>
    </xf>
    <xf numFmtId="0" fontId="12" fillId="0" borderId="5" xfId="0" applyFont="1" applyFill="1" applyBorder="1" applyAlignment="1">
      <alignment horizontal="left" vertical="center" shrinkToFit="1"/>
    </xf>
    <xf numFmtId="177" fontId="12" fillId="0" borderId="7" xfId="0" applyNumberFormat="1" applyFont="1" applyFill="1" applyBorder="1" applyAlignment="1">
      <alignment horizontal="right" vertical="center"/>
    </xf>
    <xf numFmtId="177" fontId="12" fillId="0" borderId="9" xfId="0" applyNumberFormat="1" applyFont="1" applyFill="1" applyBorder="1" applyAlignment="1">
      <alignment horizontal="right" vertical="center"/>
    </xf>
    <xf numFmtId="0" fontId="12" fillId="2" borderId="7"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12" fillId="0" borderId="7" xfId="0" applyFont="1" applyFill="1" applyBorder="1" applyAlignment="1">
      <alignment horizontal="center" wrapText="1" shrinkToFit="1"/>
    </xf>
    <xf numFmtId="0" fontId="12" fillId="2" borderId="7" xfId="0" applyFont="1" applyFill="1" applyBorder="1" applyAlignment="1">
      <alignment horizontal="right" vertical="center" shrinkToFit="1"/>
    </xf>
    <xf numFmtId="0" fontId="12" fillId="2" borderId="9" xfId="0" applyFont="1" applyFill="1" applyBorder="1" applyAlignment="1">
      <alignment horizontal="right" vertical="center" shrinkToFit="1"/>
    </xf>
    <xf numFmtId="0" fontId="12" fillId="0" borderId="7" xfId="0" applyFont="1" applyFill="1" applyBorder="1" applyAlignment="1">
      <alignment horizontal="right" vertical="center" shrinkToFit="1"/>
    </xf>
    <xf numFmtId="0" fontId="12" fillId="0" borderId="9" xfId="0" applyFont="1" applyFill="1" applyBorder="1" applyAlignment="1">
      <alignment horizontal="right" vertical="center" shrinkToFit="1"/>
    </xf>
    <xf numFmtId="176" fontId="12" fillId="0" borderId="4" xfId="1" applyNumberFormat="1" applyFont="1" applyFill="1" applyBorder="1" applyAlignment="1">
      <alignment horizontal="right" vertical="center" shrinkToFit="1"/>
    </xf>
    <xf numFmtId="176" fontId="12" fillId="0" borderId="5" xfId="1" applyNumberFormat="1" applyFont="1" applyFill="1" applyBorder="1" applyAlignment="1">
      <alignment horizontal="right" vertical="center" shrinkToFit="1"/>
    </xf>
    <xf numFmtId="0" fontId="12" fillId="0" borderId="1" xfId="0" applyFont="1" applyFill="1" applyBorder="1" applyAlignment="1">
      <alignment horizontal="left" vertical="center" shrinkToFit="1"/>
    </xf>
    <xf numFmtId="177" fontId="12" fillId="0" borderId="4" xfId="0" applyNumberFormat="1" applyFont="1" applyFill="1" applyBorder="1" applyAlignment="1">
      <alignment horizontal="right" vertical="center"/>
    </xf>
    <xf numFmtId="177" fontId="12" fillId="0" borderId="5" xfId="0" applyNumberFormat="1" applyFont="1" applyFill="1" applyBorder="1" applyAlignment="1">
      <alignment horizontal="right" vertical="center"/>
    </xf>
    <xf numFmtId="0" fontId="12" fillId="2" borderId="4" xfId="0" applyFont="1" applyFill="1" applyBorder="1" applyAlignment="1">
      <alignment horizontal="right" vertical="center" shrinkToFit="1"/>
    </xf>
    <xf numFmtId="0" fontId="12" fillId="2" borderId="5" xfId="0" applyFont="1" applyFill="1" applyBorder="1" applyAlignment="1">
      <alignment horizontal="right" vertical="center" shrinkToFit="1"/>
    </xf>
    <xf numFmtId="0" fontId="12" fillId="0" borderId="4" xfId="0" applyFont="1" applyFill="1" applyBorder="1" applyAlignment="1">
      <alignment horizontal="right" vertical="center" shrinkToFit="1"/>
    </xf>
    <xf numFmtId="0" fontId="12" fillId="0" borderId="5" xfId="0" applyFont="1" applyFill="1" applyBorder="1" applyAlignment="1">
      <alignment horizontal="right" vertical="center" shrinkToFit="1"/>
    </xf>
    <xf numFmtId="0" fontId="12" fillId="2" borderId="10" xfId="0" applyFont="1" applyFill="1" applyBorder="1" applyAlignment="1">
      <alignment horizontal="right" vertical="center" shrinkToFit="1"/>
    </xf>
    <xf numFmtId="0" fontId="12" fillId="2" borderId="18" xfId="0" applyFont="1" applyFill="1" applyBorder="1" applyAlignment="1">
      <alignment horizontal="right" vertical="center" shrinkToFit="1"/>
    </xf>
    <xf numFmtId="0" fontId="12" fillId="0" borderId="10" xfId="0" applyFont="1" applyFill="1" applyBorder="1" applyAlignment="1">
      <alignment horizontal="right" vertical="center" shrinkToFit="1"/>
    </xf>
    <xf numFmtId="0" fontId="12" fillId="0" borderId="18" xfId="0" applyFont="1" applyFill="1" applyBorder="1" applyAlignment="1">
      <alignment horizontal="right" vertical="center" shrinkToFit="1"/>
    </xf>
    <xf numFmtId="177" fontId="12" fillId="0" borderId="1" xfId="0" applyNumberFormat="1" applyFont="1" applyFill="1" applyBorder="1" applyAlignment="1">
      <alignment vertical="center" shrinkToFi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1</xdr:col>
      <xdr:colOff>9525</xdr:colOff>
      <xdr:row>12</xdr:row>
      <xdr:rowOff>9525</xdr:rowOff>
    </xdr:to>
    <xdr:pic>
      <xdr:nvPicPr>
        <xdr:cNvPr id="2" name="図 1" descr="http://aw.dw.impact-ad.jp/c/blue.velvet/?ac=22&amp;oid=d2d106c593008345&amp;p=AB_2ndRect_1487&amp;w=-1&amp;h=-1&amp;if=0&amp;fv=3&amp;url=http%3A%2F%2Fdot.asahi.com%2Faera%2F2013091300037.html&amp;ref=http%3A%2F%2Fsearch.yahoo.co.jp%2Fsearch%3B_ylt%3DA2RhOA6I1sJW6AcAMTuJBtF7%3Fp%3D%25EF%25BC%2591%25E5%258F%25B7%25E8%25AA%258D%25E5%25AE%259A%25E3%2581%25A8%25E3%2581%25AF%26search.x%3D1%26fr%3Dtop_ga1_sa%26tid%3Dtop_ga1_sa%26ei%3DUTF-8%26aq%3D%26oq%3D%26afs%3D&amp;ss=89576260&amp;v=1.9.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5524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xdr:col>
      <xdr:colOff>9525</xdr:colOff>
      <xdr:row>14</xdr:row>
      <xdr:rowOff>9525</xdr:rowOff>
    </xdr:to>
    <xdr:pic>
      <xdr:nvPicPr>
        <xdr:cNvPr id="3" name="図 2" descr="http://aw.dw.impact-ad.jp/c/blue.velvet/?ac=22&amp;oid=d2d106c593008345&amp;p=AB_2ndRect_1487&amp;w=-1&amp;h=-1&amp;if=0&amp;fv=3&amp;url=http%3A%2F%2Fdot.asahi.com%2Faera%2F2013091300037.html&amp;ref=http%3A%2F%2Fsearch.yahoo.co.jp%2Fsearch%3B_ylt%3DA2RhOA6I1sJW6AcAMTuJBtF7%3Fp%3D%25EF%25BC%2591%25E5%258F%25B7%25E8%25AA%258D%25E5%25AE%259A%25E3%2581%25A8%25E3%2581%25AF%26search.x%3D1%26fr%3Dtop_ga1_sa%26tid%3Dtop_ga1_sa%26ei%3DUTF-8%26aq%3D%26oq%3D%26afs%3D&amp;ss=89576260&amp;v=1.9.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640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S287"/>
  <sheetViews>
    <sheetView tabSelected="1" view="pageBreakPreview" topLeftCell="D38" zoomScale="90" zoomScaleNormal="100" zoomScaleSheetLayoutView="90" workbookViewId="0">
      <selection activeCell="R48" sqref="R48"/>
    </sheetView>
  </sheetViews>
  <sheetFormatPr defaultRowHeight="13.5" x14ac:dyDescent="0.15"/>
  <cols>
    <col min="1" max="1" width="3.875" style="1" customWidth="1"/>
    <col min="2" max="2" width="23.625" style="2" customWidth="1"/>
    <col min="3" max="4" width="7.625" style="2" customWidth="1"/>
    <col min="5" max="6" width="9.125" style="2" customWidth="1"/>
    <col min="7" max="8" width="8.25" style="2" customWidth="1"/>
    <col min="9" max="14" width="7.625" style="2" customWidth="1"/>
    <col min="15" max="15" width="8.125" style="2" customWidth="1"/>
    <col min="16" max="16" width="9.125" style="2" customWidth="1"/>
    <col min="17" max="16384" width="9" style="1"/>
  </cols>
  <sheetData>
    <row r="1" spans="1:16" ht="48.75" customHeight="1" x14ac:dyDescent="0.2">
      <c r="A1" s="154"/>
      <c r="B1" s="154"/>
      <c r="C1" s="154"/>
      <c r="D1" s="154"/>
      <c r="E1" s="154"/>
      <c r="F1" s="154"/>
      <c r="G1" s="154"/>
      <c r="H1" s="154"/>
      <c r="I1" s="154"/>
      <c r="J1" s="154"/>
      <c r="K1" s="154"/>
      <c r="L1" s="154"/>
      <c r="M1" s="154"/>
      <c r="N1" s="155"/>
      <c r="O1" s="156" t="s">
        <v>90</v>
      </c>
      <c r="P1" s="157"/>
    </row>
    <row r="2" spans="1:16" ht="48.75" customHeight="1" x14ac:dyDescent="0.25">
      <c r="A2" s="158" t="s">
        <v>129</v>
      </c>
      <c r="B2" s="158"/>
      <c r="C2" s="158"/>
      <c r="D2" s="158"/>
      <c r="E2" s="158"/>
      <c r="F2" s="158"/>
      <c r="G2" s="158"/>
      <c r="H2" s="158"/>
      <c r="I2" s="158"/>
      <c r="J2" s="158"/>
      <c r="K2" s="158"/>
      <c r="L2" s="158"/>
      <c r="M2" s="158"/>
      <c r="N2" s="158"/>
      <c r="O2" s="158"/>
      <c r="P2" s="158"/>
    </row>
    <row r="3" spans="1:16" ht="36" customHeight="1" x14ac:dyDescent="0.2">
      <c r="A3" s="7"/>
      <c r="B3" s="7"/>
      <c r="C3" s="7"/>
      <c r="D3" s="7"/>
      <c r="E3" s="7"/>
      <c r="F3" s="7"/>
      <c r="G3" s="7"/>
      <c r="H3" s="7"/>
      <c r="I3" s="7"/>
      <c r="J3" s="7"/>
      <c r="K3" s="7"/>
      <c r="L3" s="7"/>
      <c r="M3" s="7"/>
      <c r="N3" s="8"/>
      <c r="O3" s="9"/>
      <c r="P3" s="9"/>
    </row>
    <row r="4" spans="1:16" ht="36" customHeight="1" x14ac:dyDescent="0.2">
      <c r="A4" s="25" t="s">
        <v>64</v>
      </c>
      <c r="B4" s="25"/>
      <c r="C4" s="25"/>
      <c r="D4" s="25"/>
      <c r="E4" s="7"/>
      <c r="F4" s="7"/>
      <c r="G4" s="7"/>
      <c r="H4" s="7"/>
      <c r="I4" s="7"/>
      <c r="J4" s="7"/>
      <c r="K4" s="7"/>
      <c r="L4" s="7"/>
      <c r="M4" s="7"/>
      <c r="N4" s="8"/>
      <c r="O4" s="26"/>
      <c r="P4" s="26"/>
    </row>
    <row r="5" spans="1:16" ht="36" customHeight="1" x14ac:dyDescent="0.2">
      <c r="A5" s="25" t="s">
        <v>65</v>
      </c>
      <c r="B5" s="25"/>
      <c r="C5" s="25"/>
      <c r="D5" s="25"/>
      <c r="E5" s="7"/>
      <c r="F5" s="7"/>
      <c r="G5" s="7"/>
      <c r="H5" s="7"/>
      <c r="I5" s="7"/>
      <c r="J5" s="7"/>
      <c r="K5" s="7"/>
      <c r="L5" s="7"/>
      <c r="M5" s="7"/>
      <c r="N5" s="8"/>
      <c r="O5" s="26"/>
      <c r="P5" s="26"/>
    </row>
    <row r="6" spans="1:16" ht="36" customHeight="1" x14ac:dyDescent="0.2">
      <c r="A6" s="25" t="s">
        <v>66</v>
      </c>
      <c r="B6" s="25"/>
      <c r="C6" s="25"/>
      <c r="D6" s="25"/>
      <c r="E6" s="7"/>
      <c r="F6" s="7"/>
      <c r="G6" s="7"/>
      <c r="H6" s="7"/>
      <c r="I6" s="7"/>
      <c r="J6" s="7"/>
      <c r="K6" s="7"/>
      <c r="L6" s="7"/>
      <c r="M6" s="7"/>
      <c r="N6" s="8"/>
      <c r="O6" s="26"/>
      <c r="P6" s="26"/>
    </row>
    <row r="7" spans="1:16" ht="36" customHeight="1" x14ac:dyDescent="0.2">
      <c r="A7" s="25" t="s">
        <v>67</v>
      </c>
      <c r="B7" s="25"/>
      <c r="C7" s="25"/>
      <c r="D7" s="25"/>
      <c r="E7" s="7"/>
      <c r="F7" s="7"/>
      <c r="G7" s="7"/>
      <c r="H7" s="7"/>
      <c r="I7" s="7"/>
      <c r="J7" s="7"/>
      <c r="K7" s="7"/>
      <c r="L7" s="7"/>
      <c r="M7" s="7"/>
      <c r="N7" s="8"/>
      <c r="O7" s="26"/>
      <c r="P7" s="26"/>
    </row>
    <row r="8" spans="1:16" ht="36" customHeight="1" x14ac:dyDescent="0.2">
      <c r="A8" s="25" t="s">
        <v>68</v>
      </c>
      <c r="B8" s="25"/>
      <c r="C8" s="25"/>
      <c r="D8" s="25"/>
      <c r="E8" s="7"/>
      <c r="F8" s="7"/>
      <c r="G8" s="7"/>
      <c r="H8" s="7"/>
      <c r="I8" s="7"/>
      <c r="J8" s="7"/>
      <c r="K8" s="7"/>
      <c r="L8" s="7"/>
      <c r="M8" s="7"/>
      <c r="N8" s="8"/>
      <c r="O8" s="26"/>
      <c r="P8" s="26"/>
    </row>
    <row r="9" spans="1:16" ht="36" customHeight="1" x14ac:dyDescent="0.2">
      <c r="A9" s="27"/>
      <c r="B9" s="28"/>
      <c r="C9" s="25"/>
      <c r="D9" s="25"/>
      <c r="E9" s="7"/>
      <c r="F9" s="7"/>
      <c r="G9" s="7"/>
      <c r="H9" s="7"/>
      <c r="I9" s="7"/>
      <c r="J9" s="7"/>
      <c r="K9" s="7"/>
      <c r="L9" s="7"/>
      <c r="M9" s="7"/>
      <c r="N9" s="8"/>
      <c r="O9" s="26"/>
      <c r="P9" s="26"/>
    </row>
    <row r="10" spans="1:16" ht="36" customHeight="1" x14ac:dyDescent="0.2">
      <c r="A10" s="27"/>
      <c r="B10" s="29" t="s">
        <v>69</v>
      </c>
      <c r="C10" s="30"/>
      <c r="D10" s="30"/>
      <c r="E10" s="10"/>
      <c r="F10" s="10"/>
      <c r="G10" s="10"/>
      <c r="H10" s="10"/>
      <c r="I10" s="10"/>
      <c r="J10" s="10"/>
      <c r="K10" s="10"/>
      <c r="L10" s="11"/>
      <c r="M10" s="8"/>
      <c r="N10" s="8"/>
      <c r="O10" s="26"/>
      <c r="P10" s="26"/>
    </row>
    <row r="11" spans="1:16" ht="36" customHeight="1" x14ac:dyDescent="0.2">
      <c r="A11" s="27"/>
      <c r="B11" s="31" t="s">
        <v>70</v>
      </c>
      <c r="C11" s="32"/>
      <c r="D11" s="32"/>
      <c r="E11" s="12"/>
      <c r="F11" s="12"/>
      <c r="G11" s="12"/>
      <c r="H11" s="12"/>
      <c r="I11" s="12"/>
      <c r="J11" s="12"/>
      <c r="K11" s="12"/>
      <c r="L11" s="13"/>
      <c r="M11" s="8"/>
      <c r="N11" s="8"/>
      <c r="O11" s="26"/>
      <c r="P11" s="26"/>
    </row>
    <row r="12" spans="1:16" ht="36" customHeight="1" x14ac:dyDescent="0.15">
      <c r="A12" s="33"/>
      <c r="B12" s="19"/>
      <c r="C12" s="18"/>
      <c r="D12" s="18"/>
      <c r="E12" s="18"/>
      <c r="F12" s="18"/>
      <c r="G12" s="18"/>
      <c r="H12" s="18"/>
      <c r="I12" s="18"/>
      <c r="J12" s="18"/>
      <c r="K12" s="18"/>
      <c r="L12" s="18"/>
      <c r="M12" s="18"/>
      <c r="N12" s="18"/>
      <c r="O12" s="18"/>
      <c r="P12" s="18"/>
    </row>
    <row r="13" spans="1:16" ht="36" customHeight="1" x14ac:dyDescent="0.15">
      <c r="A13" s="33"/>
      <c r="B13" s="34" t="s">
        <v>71</v>
      </c>
      <c r="C13" s="35"/>
      <c r="D13" s="35"/>
      <c r="E13" s="35"/>
      <c r="F13" s="35"/>
      <c r="G13" s="35"/>
      <c r="H13" s="35"/>
      <c r="I13" s="35"/>
      <c r="J13" s="35"/>
      <c r="K13" s="35"/>
      <c r="L13" s="35"/>
      <c r="M13" s="35"/>
      <c r="N13" s="35"/>
      <c r="O13" s="35"/>
      <c r="P13" s="36"/>
    </row>
    <row r="14" spans="1:16" ht="36" customHeight="1" x14ac:dyDescent="0.15">
      <c r="A14" s="33"/>
      <c r="B14" s="37" t="s">
        <v>72</v>
      </c>
      <c r="C14" s="38"/>
      <c r="D14" s="38"/>
      <c r="E14" s="38"/>
      <c r="F14" s="38"/>
      <c r="G14" s="38"/>
      <c r="H14" s="38"/>
      <c r="I14" s="38"/>
      <c r="J14" s="38"/>
      <c r="K14" s="38"/>
      <c r="L14" s="38"/>
      <c r="M14" s="38"/>
      <c r="N14" s="38"/>
      <c r="O14" s="38"/>
      <c r="P14" s="39"/>
    </row>
    <row r="15" spans="1:16" ht="36" customHeight="1" x14ac:dyDescent="0.15">
      <c r="A15" s="33"/>
      <c r="B15" s="40" t="s">
        <v>73</v>
      </c>
      <c r="C15" s="41"/>
      <c r="D15" s="41"/>
      <c r="E15" s="41"/>
      <c r="F15" s="41"/>
      <c r="G15" s="41"/>
      <c r="H15" s="41"/>
      <c r="I15" s="41"/>
      <c r="J15" s="41"/>
      <c r="K15" s="41"/>
      <c r="L15" s="41"/>
      <c r="M15" s="41"/>
      <c r="N15" s="41"/>
      <c r="O15" s="41"/>
      <c r="P15" s="42"/>
    </row>
    <row r="16" spans="1:16" ht="36" customHeight="1" x14ac:dyDescent="0.15">
      <c r="A16" s="33"/>
      <c r="B16" s="43"/>
      <c r="C16" s="18"/>
      <c r="D16" s="18"/>
      <c r="E16" s="18"/>
      <c r="F16" s="18"/>
      <c r="G16" s="18"/>
      <c r="H16" s="18"/>
      <c r="I16" s="18"/>
      <c r="J16" s="18"/>
      <c r="K16" s="18"/>
      <c r="L16" s="18"/>
      <c r="M16" s="18"/>
      <c r="N16" s="18"/>
      <c r="O16" s="18"/>
      <c r="P16" s="18"/>
    </row>
    <row r="17" spans="1:16" ht="36" customHeight="1" x14ac:dyDescent="0.2">
      <c r="A17" s="25" t="s">
        <v>74</v>
      </c>
      <c r="B17" s="43"/>
      <c r="C17" s="18"/>
      <c r="D17" s="18"/>
      <c r="E17" s="18"/>
      <c r="F17" s="18"/>
      <c r="G17" s="18"/>
      <c r="H17" s="18"/>
      <c r="I17" s="18"/>
      <c r="J17" s="18"/>
      <c r="K17" s="18"/>
      <c r="L17" s="18"/>
      <c r="M17" s="18"/>
      <c r="N17" s="18"/>
      <c r="O17" s="18"/>
      <c r="P17" s="18"/>
    </row>
    <row r="18" spans="1:16" ht="36" customHeight="1" x14ac:dyDescent="0.15">
      <c r="A18" s="44" t="s">
        <v>75</v>
      </c>
      <c r="B18" s="43"/>
      <c r="C18" s="18"/>
      <c r="D18" s="18"/>
      <c r="E18" s="18"/>
      <c r="F18" s="18"/>
      <c r="G18" s="18"/>
      <c r="H18" s="18"/>
      <c r="I18" s="18"/>
      <c r="J18" s="18"/>
      <c r="K18" s="18"/>
      <c r="L18" s="18"/>
      <c r="M18" s="18"/>
      <c r="N18" s="18"/>
      <c r="O18" s="18"/>
      <c r="P18" s="18"/>
    </row>
    <row r="19" spans="1:16" ht="36" customHeight="1" x14ac:dyDescent="0.15">
      <c r="A19" s="44" t="s">
        <v>76</v>
      </c>
      <c r="B19" s="43"/>
      <c r="C19" s="18"/>
      <c r="D19" s="18"/>
      <c r="E19" s="18"/>
      <c r="F19" s="18"/>
      <c r="G19" s="18"/>
      <c r="H19" s="18"/>
      <c r="I19" s="18"/>
      <c r="J19" s="18"/>
      <c r="K19" s="18"/>
      <c r="L19" s="18"/>
      <c r="M19" s="18"/>
      <c r="N19" s="18"/>
      <c r="O19" s="18"/>
      <c r="P19" s="18"/>
    </row>
    <row r="20" spans="1:16" ht="36" customHeight="1" x14ac:dyDescent="0.15">
      <c r="A20" s="45"/>
      <c r="B20" s="43"/>
      <c r="C20" s="18"/>
      <c r="D20" s="18"/>
      <c r="E20" s="18"/>
      <c r="F20" s="18"/>
      <c r="G20" s="18"/>
      <c r="H20" s="18"/>
      <c r="I20" s="18"/>
      <c r="J20" s="18"/>
      <c r="K20" s="18"/>
      <c r="L20" s="18"/>
      <c r="M20" s="18"/>
      <c r="N20" s="18"/>
      <c r="O20" s="18"/>
      <c r="P20" s="18"/>
    </row>
    <row r="21" spans="1:16" ht="36" customHeight="1" x14ac:dyDescent="0.15">
      <c r="A21" s="45"/>
      <c r="B21" s="34" t="s">
        <v>77</v>
      </c>
      <c r="C21" s="35"/>
      <c r="D21" s="35"/>
      <c r="E21" s="35"/>
      <c r="F21" s="35"/>
      <c r="G21" s="35"/>
      <c r="H21" s="35"/>
      <c r="I21" s="35"/>
      <c r="J21" s="35"/>
      <c r="K21" s="35"/>
      <c r="L21" s="35"/>
      <c r="M21" s="35"/>
      <c r="N21" s="35"/>
      <c r="O21" s="35"/>
      <c r="P21" s="36"/>
    </row>
    <row r="22" spans="1:16" ht="36" customHeight="1" x14ac:dyDescent="0.15">
      <c r="A22" s="45"/>
      <c r="B22" s="46" t="s">
        <v>78</v>
      </c>
      <c r="C22" s="38"/>
      <c r="D22" s="38"/>
      <c r="E22" s="38"/>
      <c r="F22" s="38"/>
      <c r="G22" s="38"/>
      <c r="H22" s="38"/>
      <c r="I22" s="38"/>
      <c r="J22" s="38"/>
      <c r="K22" s="38"/>
      <c r="L22" s="38"/>
      <c r="M22" s="38"/>
      <c r="N22" s="38"/>
      <c r="O22" s="38"/>
      <c r="P22" s="39"/>
    </row>
    <row r="23" spans="1:16" ht="36" customHeight="1" x14ac:dyDescent="0.15">
      <c r="A23" s="45"/>
      <c r="B23" s="46" t="s">
        <v>79</v>
      </c>
      <c r="C23" s="38"/>
      <c r="D23" s="38"/>
      <c r="E23" s="38"/>
      <c r="F23" s="38"/>
      <c r="G23" s="38"/>
      <c r="H23" s="38"/>
      <c r="I23" s="38"/>
      <c r="J23" s="38"/>
      <c r="K23" s="38"/>
      <c r="L23" s="38"/>
      <c r="M23" s="38"/>
      <c r="N23" s="38"/>
      <c r="O23" s="38"/>
      <c r="P23" s="39"/>
    </row>
    <row r="24" spans="1:16" ht="36" customHeight="1" x14ac:dyDescent="0.15">
      <c r="A24" s="45"/>
      <c r="B24" s="46" t="s">
        <v>121</v>
      </c>
      <c r="C24" s="38"/>
      <c r="D24" s="38"/>
      <c r="E24" s="38"/>
      <c r="F24" s="38"/>
      <c r="G24" s="38"/>
      <c r="H24" s="38"/>
      <c r="I24" s="38"/>
      <c r="J24" s="38"/>
      <c r="K24" s="38"/>
      <c r="L24" s="38"/>
      <c r="M24" s="38"/>
      <c r="N24" s="38"/>
      <c r="O24" s="38"/>
      <c r="P24" s="39"/>
    </row>
    <row r="25" spans="1:16" ht="36" customHeight="1" x14ac:dyDescent="0.15">
      <c r="A25" s="45"/>
      <c r="B25" s="46" t="s">
        <v>80</v>
      </c>
      <c r="C25" s="38"/>
      <c r="D25" s="38"/>
      <c r="E25" s="38"/>
      <c r="F25" s="38"/>
      <c r="G25" s="38"/>
      <c r="H25" s="38"/>
      <c r="I25" s="38"/>
      <c r="J25" s="38"/>
      <c r="K25" s="38"/>
      <c r="L25" s="38"/>
      <c r="M25" s="38"/>
      <c r="N25" s="38"/>
      <c r="O25" s="38"/>
      <c r="P25" s="39"/>
    </row>
    <row r="26" spans="1:16" ht="36" customHeight="1" x14ac:dyDescent="0.15">
      <c r="A26" s="45"/>
      <c r="B26" s="46" t="s">
        <v>122</v>
      </c>
      <c r="C26" s="38"/>
      <c r="D26" s="38"/>
      <c r="E26" s="38"/>
      <c r="F26" s="38"/>
      <c r="G26" s="38"/>
      <c r="H26" s="38"/>
      <c r="I26" s="38"/>
      <c r="J26" s="38"/>
      <c r="K26" s="38"/>
      <c r="L26" s="38"/>
      <c r="M26" s="38"/>
      <c r="N26" s="38"/>
      <c r="O26" s="38"/>
      <c r="P26" s="39"/>
    </row>
    <row r="27" spans="1:16" ht="36" customHeight="1" x14ac:dyDescent="0.15">
      <c r="A27" s="45"/>
      <c r="B27" s="46" t="s">
        <v>81</v>
      </c>
      <c r="C27" s="38"/>
      <c r="D27" s="38"/>
      <c r="E27" s="38"/>
      <c r="F27" s="38"/>
      <c r="G27" s="38"/>
      <c r="H27" s="38"/>
      <c r="I27" s="38"/>
      <c r="J27" s="38"/>
      <c r="K27" s="38"/>
      <c r="L27" s="38"/>
      <c r="M27" s="38"/>
      <c r="N27" s="38"/>
      <c r="O27" s="38"/>
      <c r="P27" s="39"/>
    </row>
    <row r="28" spans="1:16" ht="36" customHeight="1" x14ac:dyDescent="0.15">
      <c r="A28" s="45"/>
      <c r="B28" s="46" t="s">
        <v>82</v>
      </c>
      <c r="C28" s="38"/>
      <c r="D28" s="38"/>
      <c r="E28" s="38"/>
      <c r="F28" s="38"/>
      <c r="G28" s="38"/>
      <c r="H28" s="38"/>
      <c r="I28" s="38"/>
      <c r="J28" s="38"/>
      <c r="K28" s="38"/>
      <c r="L28" s="38"/>
      <c r="M28" s="38"/>
      <c r="N28" s="38"/>
      <c r="O28" s="38"/>
      <c r="P28" s="39"/>
    </row>
    <row r="29" spans="1:16" ht="36" customHeight="1" x14ac:dyDescent="0.15">
      <c r="A29" s="45"/>
      <c r="B29" s="46" t="s">
        <v>123</v>
      </c>
      <c r="C29" s="38"/>
      <c r="D29" s="38"/>
      <c r="E29" s="38"/>
      <c r="F29" s="38"/>
      <c r="G29" s="38"/>
      <c r="H29" s="38"/>
      <c r="I29" s="38"/>
      <c r="J29" s="38"/>
      <c r="K29" s="38"/>
      <c r="L29" s="38"/>
      <c r="M29" s="38"/>
      <c r="N29" s="38"/>
      <c r="O29" s="38"/>
      <c r="P29" s="39"/>
    </row>
    <row r="30" spans="1:16" ht="36" customHeight="1" x14ac:dyDescent="0.15">
      <c r="A30" s="45"/>
      <c r="B30" s="46" t="s">
        <v>124</v>
      </c>
      <c r="C30" s="38"/>
      <c r="D30" s="38"/>
      <c r="E30" s="38"/>
      <c r="F30" s="38"/>
      <c r="G30" s="38"/>
      <c r="H30" s="38"/>
      <c r="I30" s="38"/>
      <c r="J30" s="38"/>
      <c r="K30" s="38"/>
      <c r="L30" s="38"/>
      <c r="M30" s="38"/>
      <c r="N30" s="38"/>
      <c r="O30" s="38"/>
      <c r="P30" s="39"/>
    </row>
    <row r="31" spans="1:16" ht="36" customHeight="1" x14ac:dyDescent="0.15">
      <c r="A31" s="45"/>
      <c r="B31" s="46" t="s">
        <v>125</v>
      </c>
      <c r="C31" s="38"/>
      <c r="D31" s="38"/>
      <c r="E31" s="38"/>
      <c r="F31" s="38"/>
      <c r="G31" s="38"/>
      <c r="H31" s="38"/>
      <c r="I31" s="38"/>
      <c r="J31" s="38"/>
      <c r="K31" s="38"/>
      <c r="L31" s="38"/>
      <c r="M31" s="38"/>
      <c r="N31" s="38"/>
      <c r="O31" s="38"/>
      <c r="P31" s="39"/>
    </row>
    <row r="32" spans="1:16" ht="36" customHeight="1" x14ac:dyDescent="0.15">
      <c r="A32" s="45"/>
      <c r="B32" s="40" t="s">
        <v>126</v>
      </c>
      <c r="C32" s="41"/>
      <c r="D32" s="41"/>
      <c r="E32" s="41"/>
      <c r="F32" s="41"/>
      <c r="G32" s="41"/>
      <c r="H32" s="41"/>
      <c r="I32" s="41"/>
      <c r="J32" s="41"/>
      <c r="K32" s="41"/>
      <c r="L32" s="41"/>
      <c r="M32" s="41"/>
      <c r="N32" s="41"/>
      <c r="O32" s="41"/>
      <c r="P32" s="42"/>
    </row>
    <row r="33" spans="1:16" ht="22.5" customHeight="1" x14ac:dyDescent="0.15">
      <c r="A33" s="14"/>
      <c r="B33" s="14"/>
      <c r="C33" s="15"/>
      <c r="D33" s="15"/>
      <c r="E33" s="15"/>
      <c r="F33" s="15"/>
      <c r="G33" s="15"/>
      <c r="H33" s="15"/>
      <c r="I33" s="15"/>
      <c r="J33" s="15"/>
      <c r="K33" s="15"/>
      <c r="L33" s="15"/>
      <c r="M33" s="15"/>
      <c r="N33" s="15"/>
      <c r="O33" s="15"/>
      <c r="P33" s="15"/>
    </row>
    <row r="34" spans="1:16" ht="43.5" customHeight="1" x14ac:dyDescent="0.15">
      <c r="A34" s="53" t="s">
        <v>83</v>
      </c>
      <c r="B34" s="33"/>
      <c r="C34" s="18"/>
      <c r="D34" s="18"/>
      <c r="E34" s="18"/>
      <c r="F34" s="18"/>
      <c r="G34" s="18"/>
      <c r="H34" s="18"/>
      <c r="I34" s="18"/>
      <c r="J34" s="18"/>
      <c r="K34" s="18"/>
      <c r="L34" s="18"/>
      <c r="M34" s="18"/>
      <c r="N34" s="18"/>
      <c r="O34" s="18"/>
      <c r="P34" s="18"/>
    </row>
    <row r="35" spans="1:16" ht="39" customHeight="1" x14ac:dyDescent="0.15">
      <c r="A35" s="44" t="s">
        <v>84</v>
      </c>
      <c r="B35" s="18"/>
      <c r="C35" s="18"/>
      <c r="D35" s="18"/>
      <c r="E35" s="18"/>
      <c r="F35" s="18"/>
      <c r="G35" s="18"/>
      <c r="H35" s="18"/>
      <c r="I35" s="18"/>
      <c r="J35" s="18"/>
      <c r="K35" s="18"/>
      <c r="L35" s="18"/>
      <c r="M35" s="18"/>
      <c r="N35" s="18"/>
      <c r="O35" s="18"/>
      <c r="P35" s="18"/>
    </row>
    <row r="36" spans="1:16" ht="39" customHeight="1" x14ac:dyDescent="0.2">
      <c r="A36" s="143" t="s">
        <v>58</v>
      </c>
      <c r="B36" s="143"/>
      <c r="C36" s="18"/>
      <c r="D36" s="18"/>
      <c r="E36" s="18"/>
      <c r="F36" s="18"/>
      <c r="G36" s="18"/>
      <c r="H36" s="18"/>
      <c r="I36" s="18"/>
      <c r="J36" s="18"/>
      <c r="K36" s="18"/>
      <c r="L36" s="18"/>
      <c r="M36" s="18"/>
      <c r="N36" s="18"/>
      <c r="O36" s="144" t="s">
        <v>44</v>
      </c>
      <c r="P36" s="144"/>
    </row>
    <row r="37" spans="1:16" ht="43.5" customHeight="1" x14ac:dyDescent="0.15">
      <c r="A37" s="145" t="s">
        <v>50</v>
      </c>
      <c r="B37" s="146"/>
      <c r="C37" s="151" t="s">
        <v>136</v>
      </c>
      <c r="D37" s="152"/>
      <c r="E37" s="152"/>
      <c r="F37" s="152"/>
      <c r="G37" s="152"/>
      <c r="H37" s="146"/>
      <c r="I37" s="151" t="s">
        <v>130</v>
      </c>
      <c r="J37" s="152"/>
      <c r="K37" s="146"/>
      <c r="L37" s="151" t="s">
        <v>131</v>
      </c>
      <c r="M37" s="152"/>
      <c r="N37" s="146"/>
      <c r="O37" s="62"/>
      <c r="P37" s="62"/>
    </row>
    <row r="38" spans="1:16" ht="43.5" customHeight="1" x14ac:dyDescent="0.15">
      <c r="A38" s="147"/>
      <c r="B38" s="148"/>
      <c r="C38" s="149"/>
      <c r="D38" s="153"/>
      <c r="E38" s="153"/>
      <c r="F38" s="153"/>
      <c r="G38" s="153"/>
      <c r="H38" s="150"/>
      <c r="I38" s="149"/>
      <c r="J38" s="153"/>
      <c r="K38" s="150"/>
      <c r="L38" s="149"/>
      <c r="M38" s="153"/>
      <c r="N38" s="150"/>
      <c r="O38" s="63" t="s">
        <v>30</v>
      </c>
      <c r="P38" s="63" t="s">
        <v>36</v>
      </c>
    </row>
    <row r="39" spans="1:16" ht="39" customHeight="1" x14ac:dyDescent="0.15">
      <c r="A39" s="147"/>
      <c r="B39" s="148"/>
      <c r="C39" s="64" t="s">
        <v>28</v>
      </c>
      <c r="D39" s="65"/>
      <c r="E39" s="66"/>
      <c r="F39" s="63" t="s">
        <v>29</v>
      </c>
      <c r="G39" s="63" t="s">
        <v>30</v>
      </c>
      <c r="H39" s="63" t="s">
        <v>31</v>
      </c>
      <c r="I39" s="159" t="s">
        <v>33</v>
      </c>
      <c r="J39" s="160"/>
      <c r="K39" s="161"/>
      <c r="L39" s="67" t="s">
        <v>28</v>
      </c>
      <c r="M39" s="68"/>
      <c r="N39" s="69"/>
      <c r="O39" s="63"/>
      <c r="P39" s="63"/>
    </row>
    <row r="40" spans="1:16" ht="39" customHeight="1" x14ac:dyDescent="0.15">
      <c r="A40" s="149"/>
      <c r="B40" s="150"/>
      <c r="C40" s="70" t="s">
        <v>27</v>
      </c>
      <c r="D40" s="71" t="s">
        <v>25</v>
      </c>
      <c r="E40" s="72" t="s">
        <v>26</v>
      </c>
      <c r="F40" s="73"/>
      <c r="G40" s="73"/>
      <c r="H40" s="74" t="s">
        <v>30</v>
      </c>
      <c r="I40" s="70" t="s">
        <v>32</v>
      </c>
      <c r="J40" s="71" t="s">
        <v>25</v>
      </c>
      <c r="K40" s="72" t="s">
        <v>26</v>
      </c>
      <c r="L40" s="70" t="s">
        <v>35</v>
      </c>
      <c r="M40" s="71" t="s">
        <v>25</v>
      </c>
      <c r="N40" s="72" t="s">
        <v>26</v>
      </c>
      <c r="O40" s="74" t="s">
        <v>37</v>
      </c>
      <c r="P40" s="74" t="s">
        <v>38</v>
      </c>
    </row>
    <row r="41" spans="1:16" ht="49.5" customHeight="1" x14ac:dyDescent="0.15">
      <c r="A41" s="55">
        <v>1</v>
      </c>
      <c r="B41" s="56" t="s">
        <v>0</v>
      </c>
      <c r="C41" s="57">
        <f>D41+E41</f>
        <v>60</v>
      </c>
      <c r="D41" s="58">
        <v>36</v>
      </c>
      <c r="E41" s="59">
        <v>24</v>
      </c>
      <c r="F41" s="60">
        <v>59</v>
      </c>
      <c r="G41" s="61">
        <f>F41/C41</f>
        <v>0.98333333333333328</v>
      </c>
      <c r="H41" s="61">
        <v>1.026</v>
      </c>
      <c r="I41" s="57">
        <f>J41+K41</f>
        <v>51</v>
      </c>
      <c r="J41" s="58">
        <v>28</v>
      </c>
      <c r="K41" s="59">
        <v>23</v>
      </c>
      <c r="L41" s="57">
        <f>M41+N41</f>
        <v>60</v>
      </c>
      <c r="M41" s="58">
        <v>33</v>
      </c>
      <c r="N41" s="59">
        <v>27</v>
      </c>
      <c r="O41" s="61">
        <f>I41/L41</f>
        <v>0.85</v>
      </c>
      <c r="P41" s="56">
        <f>L41-C41</f>
        <v>0</v>
      </c>
    </row>
    <row r="42" spans="1:16" ht="49.5" customHeight="1" x14ac:dyDescent="0.15">
      <c r="A42" s="55">
        <v>2</v>
      </c>
      <c r="B42" s="56" t="s">
        <v>1</v>
      </c>
      <c r="C42" s="57">
        <f t="shared" ref="C42:C47" si="0">D42+E42</f>
        <v>60</v>
      </c>
      <c r="D42" s="58">
        <v>35</v>
      </c>
      <c r="E42" s="59">
        <v>25</v>
      </c>
      <c r="F42" s="60">
        <v>34</v>
      </c>
      <c r="G42" s="61">
        <f t="shared" ref="G42:G48" si="1">F42/C42</f>
        <v>0.56666666666666665</v>
      </c>
      <c r="H42" s="61">
        <v>0.61099999999999999</v>
      </c>
      <c r="I42" s="57">
        <f t="shared" ref="I42:I47" si="2">J42+K42</f>
        <v>35</v>
      </c>
      <c r="J42" s="58">
        <v>16</v>
      </c>
      <c r="K42" s="59">
        <v>19</v>
      </c>
      <c r="L42" s="57">
        <f t="shared" ref="L42:L47" si="3">M42+N42</f>
        <v>60</v>
      </c>
      <c r="M42" s="58">
        <v>35</v>
      </c>
      <c r="N42" s="59">
        <v>25</v>
      </c>
      <c r="O42" s="61">
        <f t="shared" ref="O42:O48" si="4">I42/L42</f>
        <v>0.58333333333333337</v>
      </c>
      <c r="P42" s="56">
        <f t="shared" ref="P42:P48" si="5">L42-C42</f>
        <v>0</v>
      </c>
    </row>
    <row r="43" spans="1:16" ht="49.5" customHeight="1" x14ac:dyDescent="0.15">
      <c r="A43" s="55">
        <v>3</v>
      </c>
      <c r="B43" s="56" t="s">
        <v>2</v>
      </c>
      <c r="C43" s="57">
        <f t="shared" si="0"/>
        <v>60</v>
      </c>
      <c r="D43" s="58">
        <v>35</v>
      </c>
      <c r="E43" s="59">
        <v>25</v>
      </c>
      <c r="F43" s="60">
        <v>46</v>
      </c>
      <c r="G43" s="61">
        <f t="shared" si="1"/>
        <v>0.76666666666666672</v>
      </c>
      <c r="H43" s="61">
        <v>0.84</v>
      </c>
      <c r="I43" s="57">
        <f t="shared" si="2"/>
        <v>53</v>
      </c>
      <c r="J43" s="58">
        <v>32</v>
      </c>
      <c r="K43" s="59">
        <v>21</v>
      </c>
      <c r="L43" s="57">
        <f t="shared" si="3"/>
        <v>60</v>
      </c>
      <c r="M43" s="58">
        <v>35</v>
      </c>
      <c r="N43" s="59">
        <v>25</v>
      </c>
      <c r="O43" s="61">
        <f t="shared" si="4"/>
        <v>0.8833333333333333</v>
      </c>
      <c r="P43" s="56">
        <f t="shared" si="5"/>
        <v>0</v>
      </c>
    </row>
    <row r="44" spans="1:16" ht="49.5" customHeight="1" x14ac:dyDescent="0.15">
      <c r="A44" s="55">
        <v>4</v>
      </c>
      <c r="B44" s="56" t="s">
        <v>3</v>
      </c>
      <c r="C44" s="57">
        <f t="shared" si="0"/>
        <v>30</v>
      </c>
      <c r="D44" s="58">
        <v>15</v>
      </c>
      <c r="E44" s="59">
        <v>15</v>
      </c>
      <c r="F44" s="60">
        <v>17</v>
      </c>
      <c r="G44" s="61">
        <f t="shared" si="1"/>
        <v>0.56666666666666665</v>
      </c>
      <c r="H44" s="61">
        <v>0.61899999999999999</v>
      </c>
      <c r="I44" s="57">
        <f t="shared" si="2"/>
        <v>15</v>
      </c>
      <c r="J44" s="58">
        <v>10</v>
      </c>
      <c r="K44" s="59">
        <v>5</v>
      </c>
      <c r="L44" s="57">
        <f t="shared" si="3"/>
        <v>30</v>
      </c>
      <c r="M44" s="58">
        <v>15</v>
      </c>
      <c r="N44" s="59">
        <v>15</v>
      </c>
      <c r="O44" s="61">
        <f t="shared" si="4"/>
        <v>0.5</v>
      </c>
      <c r="P44" s="56">
        <f t="shared" si="5"/>
        <v>0</v>
      </c>
    </row>
    <row r="45" spans="1:16" ht="49.5" customHeight="1" x14ac:dyDescent="0.15">
      <c r="A45" s="55">
        <v>5</v>
      </c>
      <c r="B45" s="56" t="s">
        <v>4</v>
      </c>
      <c r="C45" s="57">
        <f t="shared" si="0"/>
        <v>130</v>
      </c>
      <c r="D45" s="58">
        <v>65</v>
      </c>
      <c r="E45" s="59">
        <v>65</v>
      </c>
      <c r="F45" s="60">
        <v>87</v>
      </c>
      <c r="G45" s="61">
        <f t="shared" si="1"/>
        <v>0.66923076923076918</v>
      </c>
      <c r="H45" s="61">
        <v>0.72899999999999998</v>
      </c>
      <c r="I45" s="57">
        <f t="shared" si="2"/>
        <v>89</v>
      </c>
      <c r="J45" s="58">
        <v>49</v>
      </c>
      <c r="K45" s="59">
        <v>40</v>
      </c>
      <c r="L45" s="57">
        <f t="shared" si="3"/>
        <v>130</v>
      </c>
      <c r="M45" s="58">
        <v>65</v>
      </c>
      <c r="N45" s="59">
        <v>65</v>
      </c>
      <c r="O45" s="61">
        <f t="shared" si="4"/>
        <v>0.68461538461538463</v>
      </c>
      <c r="P45" s="56">
        <f t="shared" si="5"/>
        <v>0</v>
      </c>
    </row>
    <row r="46" spans="1:16" ht="49.5" customHeight="1" x14ac:dyDescent="0.15">
      <c r="A46" s="55">
        <v>6</v>
      </c>
      <c r="B46" s="56" t="s">
        <v>5</v>
      </c>
      <c r="C46" s="57">
        <f t="shared" si="0"/>
        <v>150</v>
      </c>
      <c r="D46" s="58">
        <v>95</v>
      </c>
      <c r="E46" s="59">
        <v>55</v>
      </c>
      <c r="F46" s="60">
        <v>116</v>
      </c>
      <c r="G46" s="61">
        <f t="shared" si="1"/>
        <v>0.77333333333333332</v>
      </c>
      <c r="H46" s="61">
        <v>0.80500000000000005</v>
      </c>
      <c r="I46" s="57">
        <f t="shared" si="2"/>
        <v>109</v>
      </c>
      <c r="J46" s="58">
        <v>65</v>
      </c>
      <c r="K46" s="59">
        <v>44</v>
      </c>
      <c r="L46" s="57">
        <f t="shared" si="3"/>
        <v>130</v>
      </c>
      <c r="M46" s="58">
        <v>75</v>
      </c>
      <c r="N46" s="59">
        <v>55</v>
      </c>
      <c r="O46" s="61">
        <f t="shared" si="4"/>
        <v>0.83846153846153848</v>
      </c>
      <c r="P46" s="140">
        <f t="shared" si="5"/>
        <v>-20</v>
      </c>
    </row>
    <row r="47" spans="1:16" ht="49.5" customHeight="1" x14ac:dyDescent="0.15">
      <c r="A47" s="55">
        <v>7</v>
      </c>
      <c r="B47" s="56" t="s">
        <v>6</v>
      </c>
      <c r="C47" s="57">
        <f t="shared" si="0"/>
        <v>190</v>
      </c>
      <c r="D47" s="58">
        <v>129</v>
      </c>
      <c r="E47" s="59">
        <v>61</v>
      </c>
      <c r="F47" s="60">
        <v>188</v>
      </c>
      <c r="G47" s="61">
        <f t="shared" si="1"/>
        <v>0.98947368421052628</v>
      </c>
      <c r="H47" s="61">
        <v>1.01</v>
      </c>
      <c r="I47" s="57">
        <f t="shared" si="2"/>
        <v>181</v>
      </c>
      <c r="J47" s="58">
        <v>122</v>
      </c>
      <c r="K47" s="59">
        <v>59</v>
      </c>
      <c r="L47" s="57">
        <f t="shared" si="3"/>
        <v>190</v>
      </c>
      <c r="M47" s="58">
        <v>129</v>
      </c>
      <c r="N47" s="59">
        <v>61</v>
      </c>
      <c r="O47" s="61">
        <f t="shared" si="4"/>
        <v>0.95263157894736838</v>
      </c>
      <c r="P47" s="56">
        <f t="shared" si="5"/>
        <v>0</v>
      </c>
    </row>
    <row r="48" spans="1:16" ht="49.5" customHeight="1" x14ac:dyDescent="0.15">
      <c r="A48" s="55" t="s">
        <v>7</v>
      </c>
      <c r="B48" s="56"/>
      <c r="C48" s="57">
        <f>SUM(C41:C47)</f>
        <v>680</v>
      </c>
      <c r="D48" s="58">
        <f>SUM(D41:D47)</f>
        <v>410</v>
      </c>
      <c r="E48" s="59">
        <f>SUM(E41:E47)</f>
        <v>270</v>
      </c>
      <c r="F48" s="60">
        <f>SUM(F41:F47)</f>
        <v>547</v>
      </c>
      <c r="G48" s="61">
        <f t="shared" si="1"/>
        <v>0.80441176470588238</v>
      </c>
      <c r="H48" s="61">
        <f>E212/100</f>
        <v>0.84499999999999997</v>
      </c>
      <c r="I48" s="57">
        <f t="shared" ref="I48:N48" si="6">SUM(I41:I47)</f>
        <v>533</v>
      </c>
      <c r="J48" s="58">
        <f t="shared" si="6"/>
        <v>322</v>
      </c>
      <c r="K48" s="59">
        <f t="shared" si="6"/>
        <v>211</v>
      </c>
      <c r="L48" s="57">
        <f t="shared" si="6"/>
        <v>660</v>
      </c>
      <c r="M48" s="58">
        <f t="shared" si="6"/>
        <v>387</v>
      </c>
      <c r="N48" s="59">
        <f t="shared" si="6"/>
        <v>273</v>
      </c>
      <c r="O48" s="61">
        <f t="shared" si="4"/>
        <v>0.80757575757575761</v>
      </c>
      <c r="P48" s="222">
        <f t="shared" si="5"/>
        <v>-20</v>
      </c>
    </row>
    <row r="49" spans="1:16" ht="24" customHeight="1" x14ac:dyDescent="0.15">
      <c r="A49" s="33"/>
      <c r="B49" s="18"/>
      <c r="C49" s="18"/>
      <c r="D49" s="18"/>
      <c r="E49" s="18"/>
      <c r="F49" s="18"/>
      <c r="G49" s="18"/>
      <c r="H49" s="18"/>
      <c r="I49" s="18"/>
      <c r="J49" s="18"/>
      <c r="K49" s="18"/>
      <c r="L49" s="18"/>
      <c r="M49" s="18"/>
      <c r="N49" s="18"/>
      <c r="O49" s="18"/>
      <c r="P49" s="18"/>
    </row>
    <row r="50" spans="1:16" ht="39" customHeight="1" x14ac:dyDescent="0.15">
      <c r="A50" s="141" t="s">
        <v>59</v>
      </c>
      <c r="B50" s="141"/>
      <c r="C50" s="142" t="s">
        <v>60</v>
      </c>
      <c r="D50" s="142"/>
      <c r="E50" s="18"/>
      <c r="F50" s="18"/>
      <c r="G50" s="18"/>
      <c r="H50" s="18"/>
      <c r="I50" s="18"/>
      <c r="J50" s="18"/>
      <c r="K50" s="18"/>
      <c r="L50" s="18"/>
      <c r="M50" s="18"/>
      <c r="N50" s="18"/>
      <c r="O50" s="18"/>
      <c r="P50" s="18"/>
    </row>
    <row r="51" spans="1:16" ht="13.5" customHeight="1" x14ac:dyDescent="0.15">
      <c r="A51" s="17"/>
      <c r="B51" s="17"/>
      <c r="C51" s="47"/>
      <c r="D51" s="47"/>
      <c r="E51" s="18"/>
      <c r="F51" s="18"/>
      <c r="G51" s="18"/>
      <c r="H51" s="18"/>
      <c r="I51" s="18"/>
      <c r="J51" s="18"/>
      <c r="K51" s="18"/>
      <c r="L51" s="18"/>
      <c r="M51" s="18"/>
      <c r="N51" s="18"/>
      <c r="O51" s="18"/>
      <c r="P51" s="18"/>
    </row>
    <row r="52" spans="1:16" ht="33" customHeight="1" x14ac:dyDescent="0.15">
      <c r="A52" s="54" t="s">
        <v>138</v>
      </c>
      <c r="B52" s="17"/>
      <c r="C52" s="48"/>
      <c r="D52" s="48"/>
      <c r="E52" s="18"/>
      <c r="F52" s="18"/>
      <c r="G52" s="18"/>
      <c r="H52" s="18"/>
      <c r="I52" s="18"/>
      <c r="J52" s="18"/>
      <c r="K52" s="18"/>
      <c r="L52" s="18"/>
      <c r="M52" s="18"/>
      <c r="N52" s="18"/>
      <c r="O52" s="18"/>
      <c r="P52" s="18"/>
    </row>
    <row r="53" spans="1:16" ht="29.25" customHeight="1" x14ac:dyDescent="0.15">
      <c r="A53" s="33"/>
      <c r="B53" s="18"/>
      <c r="C53" s="18"/>
      <c r="D53" s="18"/>
      <c r="E53" s="18"/>
      <c r="F53" s="18"/>
      <c r="G53" s="18"/>
      <c r="H53" s="18"/>
      <c r="I53" s="18"/>
      <c r="J53" s="18"/>
      <c r="K53" s="18"/>
      <c r="L53" s="18"/>
      <c r="M53" s="18"/>
      <c r="N53" s="18"/>
      <c r="O53" s="18"/>
      <c r="P53" s="18"/>
    </row>
    <row r="54" spans="1:16" ht="29.25" customHeight="1" x14ac:dyDescent="0.15">
      <c r="A54" s="33"/>
      <c r="B54" s="18"/>
      <c r="C54" s="18"/>
      <c r="D54" s="18"/>
      <c r="E54" s="18"/>
      <c r="F54" s="18"/>
      <c r="G54" s="18"/>
      <c r="H54" s="18"/>
      <c r="I54" s="18"/>
      <c r="J54" s="18"/>
      <c r="K54" s="18"/>
      <c r="L54" s="18"/>
      <c r="M54" s="18"/>
      <c r="N54" s="18"/>
      <c r="O54" s="18"/>
      <c r="P54" s="18"/>
    </row>
    <row r="55" spans="1:16" ht="29.25" customHeight="1" x14ac:dyDescent="0.15">
      <c r="A55" s="33"/>
      <c r="B55" s="18"/>
      <c r="C55" s="18"/>
      <c r="D55" s="18"/>
      <c r="E55" s="18"/>
      <c r="F55" s="18"/>
      <c r="G55" s="18"/>
      <c r="H55" s="18"/>
      <c r="I55" s="18"/>
      <c r="J55" s="18"/>
      <c r="K55" s="18"/>
      <c r="L55" s="18"/>
      <c r="M55" s="18"/>
      <c r="N55" s="18"/>
      <c r="O55" s="18"/>
      <c r="P55" s="18"/>
    </row>
    <row r="56" spans="1:16" ht="29.25" customHeight="1" x14ac:dyDescent="0.15">
      <c r="A56" s="33"/>
      <c r="B56" s="18"/>
      <c r="C56" s="18"/>
      <c r="D56" s="18"/>
      <c r="E56" s="18"/>
      <c r="F56" s="18"/>
      <c r="G56" s="18"/>
      <c r="H56" s="18"/>
      <c r="I56" s="18"/>
      <c r="J56" s="18"/>
      <c r="K56" s="18"/>
      <c r="L56" s="18"/>
      <c r="M56" s="18"/>
      <c r="N56" s="18"/>
      <c r="O56" s="18"/>
      <c r="P56" s="18"/>
    </row>
    <row r="57" spans="1:16" ht="29.25" customHeight="1" x14ac:dyDescent="0.15">
      <c r="A57" s="33"/>
      <c r="B57" s="18"/>
      <c r="C57" s="18"/>
      <c r="D57" s="18"/>
      <c r="E57" s="18"/>
      <c r="F57" s="18"/>
      <c r="G57" s="18"/>
      <c r="H57" s="18"/>
      <c r="I57" s="18"/>
      <c r="J57" s="18"/>
      <c r="K57" s="18"/>
      <c r="L57" s="18"/>
      <c r="M57" s="18"/>
      <c r="N57" s="18"/>
      <c r="O57" s="18"/>
      <c r="P57" s="18"/>
    </row>
    <row r="58" spans="1:16" ht="29.25" customHeight="1" x14ac:dyDescent="0.15">
      <c r="A58" s="33"/>
      <c r="B58" s="18"/>
      <c r="C58" s="18"/>
      <c r="D58" s="18"/>
      <c r="E58" s="18"/>
      <c r="F58" s="18"/>
      <c r="G58" s="18"/>
      <c r="H58" s="18"/>
      <c r="I58" s="18"/>
      <c r="J58" s="18"/>
      <c r="K58" s="18"/>
      <c r="L58" s="18"/>
      <c r="M58" s="18"/>
      <c r="N58" s="18"/>
      <c r="O58" s="18"/>
      <c r="P58" s="18"/>
    </row>
    <row r="59" spans="1:16" ht="29.25" customHeight="1" x14ac:dyDescent="0.15">
      <c r="A59" s="33"/>
      <c r="B59" s="18"/>
      <c r="C59" s="18"/>
      <c r="D59" s="18"/>
      <c r="E59" s="18"/>
      <c r="F59" s="18"/>
      <c r="G59" s="18"/>
      <c r="H59" s="18"/>
      <c r="I59" s="18"/>
      <c r="J59" s="18"/>
      <c r="K59" s="18"/>
      <c r="L59" s="18"/>
      <c r="M59" s="18"/>
      <c r="N59" s="18"/>
      <c r="O59" s="18"/>
      <c r="P59" s="18"/>
    </row>
    <row r="60" spans="1:16" ht="29.25" customHeight="1" x14ac:dyDescent="0.15">
      <c r="A60" s="33"/>
      <c r="B60" s="18"/>
      <c r="C60" s="18"/>
      <c r="D60" s="18"/>
      <c r="E60" s="18"/>
      <c r="F60" s="18"/>
      <c r="G60" s="18"/>
      <c r="H60" s="18"/>
      <c r="I60" s="18"/>
      <c r="J60" s="18"/>
      <c r="K60" s="18"/>
      <c r="L60" s="18"/>
      <c r="M60" s="18"/>
      <c r="N60" s="18"/>
      <c r="O60" s="18"/>
      <c r="P60" s="18"/>
    </row>
    <row r="61" spans="1:16" ht="29.25" customHeight="1" x14ac:dyDescent="0.15">
      <c r="A61" s="33"/>
      <c r="B61" s="18"/>
      <c r="C61" s="18"/>
      <c r="D61" s="18"/>
      <c r="E61" s="18"/>
      <c r="F61" s="18"/>
      <c r="G61" s="18"/>
      <c r="H61" s="18"/>
      <c r="I61" s="18"/>
      <c r="J61" s="18"/>
      <c r="K61" s="18"/>
      <c r="L61" s="18"/>
      <c r="M61" s="18"/>
      <c r="N61" s="18"/>
      <c r="O61" s="18"/>
      <c r="P61" s="18"/>
    </row>
    <row r="62" spans="1:16" ht="29.25" customHeight="1" x14ac:dyDescent="0.15">
      <c r="A62" s="33"/>
      <c r="B62" s="18"/>
      <c r="C62" s="18"/>
      <c r="D62" s="18"/>
      <c r="E62" s="18"/>
      <c r="F62" s="18"/>
      <c r="G62" s="18"/>
      <c r="H62" s="18"/>
      <c r="I62" s="18"/>
      <c r="J62" s="18"/>
      <c r="K62" s="18"/>
      <c r="L62" s="18"/>
      <c r="M62" s="18"/>
      <c r="N62" s="18"/>
      <c r="O62" s="18"/>
      <c r="P62" s="18"/>
    </row>
    <row r="63" spans="1:16" ht="29.25" customHeight="1" x14ac:dyDescent="0.15">
      <c r="A63" s="33"/>
      <c r="B63" s="18"/>
      <c r="C63" s="18"/>
      <c r="D63" s="18"/>
      <c r="E63" s="18"/>
      <c r="F63" s="18"/>
      <c r="G63" s="18"/>
      <c r="H63" s="18"/>
      <c r="I63" s="18"/>
      <c r="J63" s="18"/>
      <c r="K63" s="18"/>
      <c r="L63" s="18"/>
      <c r="M63" s="18"/>
      <c r="N63" s="18"/>
      <c r="O63" s="18"/>
      <c r="P63" s="18"/>
    </row>
    <row r="64" spans="1:16" ht="29.25" customHeight="1" x14ac:dyDescent="0.15">
      <c r="A64" s="33"/>
      <c r="B64" s="18"/>
      <c r="C64" s="18"/>
      <c r="D64" s="18"/>
      <c r="E64" s="18"/>
      <c r="F64" s="18"/>
      <c r="G64" s="18"/>
      <c r="H64" s="18"/>
      <c r="I64" s="18"/>
      <c r="J64" s="18"/>
      <c r="K64" s="18"/>
      <c r="L64" s="18"/>
      <c r="M64" s="18"/>
      <c r="N64" s="18"/>
      <c r="O64" s="18"/>
      <c r="P64" s="18"/>
    </row>
    <row r="65" spans="1:16" ht="29.25" customHeight="1" x14ac:dyDescent="0.15">
      <c r="A65" s="33"/>
      <c r="B65" s="18"/>
      <c r="C65" s="18"/>
      <c r="D65" s="18"/>
      <c r="E65" s="18"/>
      <c r="F65" s="18"/>
      <c r="G65" s="18"/>
      <c r="H65" s="18"/>
      <c r="I65" s="18"/>
      <c r="J65" s="18"/>
      <c r="K65" s="18"/>
      <c r="L65" s="18"/>
      <c r="M65" s="18"/>
      <c r="N65" s="18"/>
      <c r="O65" s="18"/>
      <c r="P65" s="18"/>
    </row>
    <row r="66" spans="1:16" ht="29.25" customHeight="1" x14ac:dyDescent="0.15">
      <c r="A66" s="33"/>
      <c r="B66" s="18"/>
      <c r="C66" s="18"/>
      <c r="D66" s="18"/>
      <c r="E66" s="18"/>
      <c r="F66" s="18"/>
      <c r="G66" s="18"/>
      <c r="H66" s="18"/>
      <c r="I66" s="18"/>
      <c r="J66" s="18"/>
      <c r="K66" s="18"/>
      <c r="L66" s="18"/>
      <c r="M66" s="18"/>
      <c r="N66" s="18"/>
      <c r="O66" s="18"/>
      <c r="P66" s="18"/>
    </row>
    <row r="67" spans="1:16" ht="29.25" customHeight="1" x14ac:dyDescent="0.15">
      <c r="A67" s="33"/>
      <c r="B67" s="18"/>
      <c r="C67" s="18"/>
      <c r="D67" s="18"/>
      <c r="E67" s="18"/>
      <c r="F67" s="18"/>
      <c r="G67" s="18"/>
      <c r="H67" s="18"/>
      <c r="I67" s="18"/>
      <c r="J67" s="18"/>
      <c r="K67" s="18"/>
      <c r="L67" s="18"/>
      <c r="M67" s="18"/>
      <c r="N67" s="18"/>
      <c r="O67" s="18"/>
      <c r="P67" s="18"/>
    </row>
    <row r="68" spans="1:16" ht="29.25" customHeight="1" x14ac:dyDescent="0.15">
      <c r="A68" s="33"/>
      <c r="B68" s="18"/>
      <c r="C68" s="18"/>
      <c r="D68" s="18"/>
      <c r="E68" s="18"/>
      <c r="F68" s="18"/>
      <c r="G68" s="18"/>
      <c r="H68" s="18"/>
      <c r="I68" s="18"/>
      <c r="J68" s="18"/>
      <c r="K68" s="18"/>
      <c r="L68" s="18"/>
      <c r="M68" s="18"/>
      <c r="N68" s="18"/>
      <c r="O68" s="18"/>
      <c r="P68" s="18"/>
    </row>
    <row r="69" spans="1:16" ht="29.25" customHeight="1" x14ac:dyDescent="0.15">
      <c r="A69" s="33"/>
      <c r="B69" s="18"/>
      <c r="C69" s="18"/>
      <c r="D69" s="18"/>
      <c r="E69" s="18"/>
      <c r="F69" s="18"/>
      <c r="G69" s="18"/>
      <c r="H69" s="18"/>
      <c r="I69" s="18"/>
      <c r="J69" s="18"/>
      <c r="K69" s="18"/>
      <c r="L69" s="18"/>
      <c r="M69" s="18"/>
      <c r="N69" s="18"/>
      <c r="O69" s="18"/>
      <c r="P69" s="18"/>
    </row>
    <row r="70" spans="1:16" ht="29.25" customHeight="1" x14ac:dyDescent="0.15">
      <c r="A70" s="33"/>
      <c r="B70" s="18"/>
      <c r="C70" s="18"/>
      <c r="D70" s="18"/>
      <c r="E70" s="18"/>
      <c r="F70" s="18"/>
      <c r="G70" s="18"/>
      <c r="H70" s="18"/>
      <c r="I70" s="18"/>
      <c r="J70" s="18"/>
      <c r="K70" s="18"/>
      <c r="L70" s="18"/>
      <c r="M70" s="18"/>
      <c r="N70" s="18"/>
      <c r="O70" s="18"/>
      <c r="P70" s="18"/>
    </row>
    <row r="71" spans="1:16" ht="29.25" customHeight="1" x14ac:dyDescent="0.15">
      <c r="A71" s="33"/>
      <c r="B71" s="18"/>
      <c r="C71" s="18"/>
      <c r="D71" s="18"/>
      <c r="E71" s="18"/>
      <c r="F71" s="18"/>
      <c r="G71" s="18"/>
      <c r="H71" s="18"/>
      <c r="I71" s="18"/>
      <c r="J71" s="18"/>
      <c r="K71" s="18"/>
      <c r="L71" s="18"/>
      <c r="M71" s="18"/>
      <c r="N71" s="18"/>
      <c r="O71" s="18"/>
      <c r="P71" s="18"/>
    </row>
    <row r="72" spans="1:16" ht="29.25" customHeight="1" x14ac:dyDescent="0.15">
      <c r="A72" s="33"/>
      <c r="B72" s="18"/>
      <c r="C72" s="18"/>
      <c r="D72" s="18"/>
      <c r="E72" s="18"/>
      <c r="F72" s="18"/>
      <c r="G72" s="18"/>
      <c r="H72" s="18"/>
      <c r="I72" s="18"/>
      <c r="J72" s="18"/>
      <c r="K72" s="18"/>
      <c r="L72" s="18"/>
      <c r="M72" s="18"/>
      <c r="N72" s="18"/>
      <c r="O72" s="18"/>
      <c r="P72" s="18"/>
    </row>
    <row r="73" spans="1:16" ht="39" customHeight="1" x14ac:dyDescent="0.15">
      <c r="A73" s="44" t="s">
        <v>85</v>
      </c>
      <c r="B73" s="18"/>
      <c r="C73" s="18"/>
      <c r="D73" s="18"/>
      <c r="E73" s="18"/>
      <c r="F73" s="18"/>
      <c r="G73" s="18"/>
      <c r="H73" s="18"/>
      <c r="I73" s="18"/>
      <c r="J73" s="18"/>
      <c r="K73" s="18"/>
      <c r="L73" s="18"/>
      <c r="M73" s="18"/>
      <c r="N73" s="18"/>
      <c r="O73" s="18"/>
      <c r="P73" s="18"/>
    </row>
    <row r="74" spans="1:16" ht="39" customHeight="1" x14ac:dyDescent="0.2">
      <c r="A74" s="143" t="s">
        <v>58</v>
      </c>
      <c r="B74" s="143"/>
      <c r="C74" s="18"/>
      <c r="D74" s="18"/>
      <c r="E74" s="18"/>
      <c r="F74" s="18"/>
      <c r="G74" s="18"/>
      <c r="H74" s="18"/>
      <c r="I74" s="18"/>
      <c r="J74" s="18"/>
      <c r="K74" s="18"/>
      <c r="L74" s="18"/>
      <c r="M74" s="18"/>
      <c r="N74" s="18"/>
      <c r="O74" s="144" t="s">
        <v>44</v>
      </c>
      <c r="P74" s="144"/>
    </row>
    <row r="75" spans="1:16" ht="39" customHeight="1" x14ac:dyDescent="0.15">
      <c r="A75" s="145" t="s">
        <v>50</v>
      </c>
      <c r="B75" s="146"/>
      <c r="C75" s="151" t="s">
        <v>136</v>
      </c>
      <c r="D75" s="152"/>
      <c r="E75" s="152"/>
      <c r="F75" s="152"/>
      <c r="G75" s="152"/>
      <c r="H75" s="146"/>
      <c r="I75" s="151" t="s">
        <v>130</v>
      </c>
      <c r="J75" s="152"/>
      <c r="K75" s="146"/>
      <c r="L75" s="151" t="s">
        <v>131</v>
      </c>
      <c r="M75" s="152"/>
      <c r="N75" s="146"/>
      <c r="O75" s="62"/>
      <c r="P75" s="62"/>
    </row>
    <row r="76" spans="1:16" ht="39" customHeight="1" x14ac:dyDescent="0.15">
      <c r="A76" s="147"/>
      <c r="B76" s="148"/>
      <c r="C76" s="149"/>
      <c r="D76" s="153"/>
      <c r="E76" s="153"/>
      <c r="F76" s="153"/>
      <c r="G76" s="153"/>
      <c r="H76" s="150"/>
      <c r="I76" s="149"/>
      <c r="J76" s="153"/>
      <c r="K76" s="150"/>
      <c r="L76" s="149"/>
      <c r="M76" s="153"/>
      <c r="N76" s="150"/>
      <c r="O76" s="63" t="s">
        <v>30</v>
      </c>
      <c r="P76" s="63" t="s">
        <v>36</v>
      </c>
    </row>
    <row r="77" spans="1:16" ht="39" customHeight="1" x14ac:dyDescent="0.15">
      <c r="A77" s="147"/>
      <c r="B77" s="148"/>
      <c r="C77" s="64" t="s">
        <v>28</v>
      </c>
      <c r="D77" s="65"/>
      <c r="E77" s="66"/>
      <c r="F77" s="63" t="s">
        <v>29</v>
      </c>
      <c r="G77" s="63" t="s">
        <v>30</v>
      </c>
      <c r="H77" s="63" t="s">
        <v>31</v>
      </c>
      <c r="I77" s="67" t="s">
        <v>33</v>
      </c>
      <c r="J77" s="68"/>
      <c r="K77" s="69"/>
      <c r="L77" s="67" t="s">
        <v>28</v>
      </c>
      <c r="M77" s="68"/>
      <c r="N77" s="69"/>
      <c r="O77" s="63"/>
      <c r="P77" s="63"/>
    </row>
    <row r="78" spans="1:16" ht="39" customHeight="1" x14ac:dyDescent="0.15">
      <c r="A78" s="149"/>
      <c r="B78" s="150"/>
      <c r="C78" s="70" t="s">
        <v>27</v>
      </c>
      <c r="D78" s="71" t="s">
        <v>25</v>
      </c>
      <c r="E78" s="72" t="s">
        <v>26</v>
      </c>
      <c r="F78" s="73"/>
      <c r="G78" s="73"/>
      <c r="H78" s="74" t="s">
        <v>30</v>
      </c>
      <c r="I78" s="70" t="s">
        <v>32</v>
      </c>
      <c r="J78" s="71" t="s">
        <v>25</v>
      </c>
      <c r="K78" s="72" t="s">
        <v>26</v>
      </c>
      <c r="L78" s="70" t="s">
        <v>35</v>
      </c>
      <c r="M78" s="71" t="s">
        <v>25</v>
      </c>
      <c r="N78" s="72" t="s">
        <v>26</v>
      </c>
      <c r="O78" s="74" t="s">
        <v>37</v>
      </c>
      <c r="P78" s="74" t="s">
        <v>38</v>
      </c>
    </row>
    <row r="79" spans="1:16" ht="51" customHeight="1" x14ac:dyDescent="0.15">
      <c r="A79" s="55">
        <v>1</v>
      </c>
      <c r="B79" s="56" t="s">
        <v>8</v>
      </c>
      <c r="C79" s="57">
        <f>SUM(D79:E79)</f>
        <v>180</v>
      </c>
      <c r="D79" s="58">
        <v>113</v>
      </c>
      <c r="E79" s="59">
        <v>67</v>
      </c>
      <c r="F79" s="60">
        <v>143</v>
      </c>
      <c r="G79" s="61">
        <f>F79/C79</f>
        <v>0.7944444444444444</v>
      </c>
      <c r="H79" s="61">
        <v>0.82899999999999996</v>
      </c>
      <c r="I79" s="57">
        <f>SUM(J79:K79)</f>
        <v>145</v>
      </c>
      <c r="J79" s="58">
        <v>88</v>
      </c>
      <c r="K79" s="59">
        <v>57</v>
      </c>
      <c r="L79" s="57">
        <f>SUM(M79:N79)</f>
        <v>180</v>
      </c>
      <c r="M79" s="58">
        <v>113</v>
      </c>
      <c r="N79" s="59">
        <v>67</v>
      </c>
      <c r="O79" s="61">
        <f>I79/L79</f>
        <v>0.80555555555555558</v>
      </c>
      <c r="P79" s="60">
        <f>L79-C79</f>
        <v>0</v>
      </c>
    </row>
    <row r="80" spans="1:16" ht="51" customHeight="1" x14ac:dyDescent="0.15">
      <c r="A80" s="55">
        <v>2</v>
      </c>
      <c r="B80" s="56" t="s">
        <v>9</v>
      </c>
      <c r="C80" s="57">
        <f t="shared" ref="C80:C81" si="7">SUM(D80:E80)</f>
        <v>100</v>
      </c>
      <c r="D80" s="58">
        <v>62</v>
      </c>
      <c r="E80" s="59">
        <v>38</v>
      </c>
      <c r="F80" s="60">
        <v>96</v>
      </c>
      <c r="G80" s="61">
        <f t="shared" ref="G80:G81" si="8">F80/C80</f>
        <v>0.96</v>
      </c>
      <c r="H80" s="61">
        <v>0.995</v>
      </c>
      <c r="I80" s="57">
        <f t="shared" ref="I80:I81" si="9">SUM(J80:K80)</f>
        <v>99</v>
      </c>
      <c r="J80" s="58">
        <v>56</v>
      </c>
      <c r="K80" s="59">
        <v>43</v>
      </c>
      <c r="L80" s="57">
        <f t="shared" ref="L80:L81" si="10">SUM(M80:N80)</f>
        <v>100</v>
      </c>
      <c r="M80" s="58">
        <v>56</v>
      </c>
      <c r="N80" s="59">
        <v>44</v>
      </c>
      <c r="O80" s="61">
        <f t="shared" ref="O80:O81" si="11">I80/L80</f>
        <v>0.99</v>
      </c>
      <c r="P80" s="60">
        <f t="shared" ref="P80:P81" si="12">L80-C80</f>
        <v>0</v>
      </c>
    </row>
    <row r="81" spans="1:16" ht="51" customHeight="1" x14ac:dyDescent="0.15">
      <c r="A81" s="55" t="s">
        <v>7</v>
      </c>
      <c r="B81" s="56"/>
      <c r="C81" s="57">
        <f t="shared" si="7"/>
        <v>280</v>
      </c>
      <c r="D81" s="58">
        <f>SUM(D79:D80)</f>
        <v>175</v>
      </c>
      <c r="E81" s="59">
        <f>SUM(E79:E80)</f>
        <v>105</v>
      </c>
      <c r="F81" s="59">
        <f>SUM(F79:F80)</f>
        <v>239</v>
      </c>
      <c r="G81" s="61">
        <f t="shared" si="8"/>
        <v>0.85357142857142854</v>
      </c>
      <c r="H81" s="61">
        <f>E218/100</f>
        <v>0.88800000000000001</v>
      </c>
      <c r="I81" s="57">
        <f t="shared" si="9"/>
        <v>244</v>
      </c>
      <c r="J81" s="58">
        <f>SUM(J79:J80)</f>
        <v>144</v>
      </c>
      <c r="K81" s="58">
        <f>SUM(K79:K80)</f>
        <v>100</v>
      </c>
      <c r="L81" s="57">
        <f t="shared" si="10"/>
        <v>280</v>
      </c>
      <c r="M81" s="58">
        <f>SUM(M79:M80)</f>
        <v>169</v>
      </c>
      <c r="N81" s="59">
        <f>SUM(N79:N80)</f>
        <v>111</v>
      </c>
      <c r="O81" s="61">
        <f t="shared" si="11"/>
        <v>0.87142857142857144</v>
      </c>
      <c r="P81" s="60">
        <f t="shared" si="12"/>
        <v>0</v>
      </c>
    </row>
    <row r="82" spans="1:16" ht="24" customHeight="1" x14ac:dyDescent="0.15">
      <c r="A82" s="33"/>
      <c r="B82" s="18"/>
      <c r="C82" s="18"/>
      <c r="D82" s="18"/>
      <c r="E82" s="18"/>
      <c r="F82" s="18"/>
      <c r="G82" s="18"/>
      <c r="H82" s="18"/>
      <c r="I82" s="18"/>
      <c r="J82" s="18"/>
      <c r="K82" s="18"/>
      <c r="L82" s="18"/>
      <c r="M82" s="18"/>
      <c r="N82" s="18"/>
      <c r="O82" s="18"/>
      <c r="P82" s="18"/>
    </row>
    <row r="83" spans="1:16" ht="33" customHeight="1" x14ac:dyDescent="0.2">
      <c r="A83" s="141" t="s">
        <v>59</v>
      </c>
      <c r="B83" s="141"/>
      <c r="C83" s="18"/>
      <c r="D83" s="18"/>
      <c r="E83" s="18"/>
      <c r="F83" s="18"/>
      <c r="G83" s="18"/>
      <c r="H83" s="18"/>
      <c r="I83" s="18"/>
      <c r="J83" s="18"/>
      <c r="K83" s="18"/>
      <c r="L83" s="18"/>
      <c r="M83" s="144" t="s">
        <v>44</v>
      </c>
      <c r="N83" s="144"/>
      <c r="O83" s="18"/>
      <c r="P83" s="18"/>
    </row>
    <row r="84" spans="1:16" ht="33" customHeight="1" x14ac:dyDescent="0.2">
      <c r="A84" s="145" t="s">
        <v>50</v>
      </c>
      <c r="B84" s="146"/>
      <c r="C84" s="162" t="s">
        <v>137</v>
      </c>
      <c r="D84" s="163"/>
      <c r="E84" s="163"/>
      <c r="F84" s="164"/>
      <c r="G84" s="162" t="s">
        <v>132</v>
      </c>
      <c r="H84" s="164"/>
      <c r="I84" s="162" t="s">
        <v>132</v>
      </c>
      <c r="J84" s="164"/>
      <c r="K84" s="76"/>
      <c r="L84" s="77"/>
      <c r="M84" s="76"/>
      <c r="N84" s="77"/>
      <c r="O84" s="18"/>
      <c r="P84" s="18"/>
    </row>
    <row r="85" spans="1:16" ht="57.75" customHeight="1" x14ac:dyDescent="0.15">
      <c r="A85" s="147"/>
      <c r="B85" s="148"/>
      <c r="C85" s="165" t="s">
        <v>39</v>
      </c>
      <c r="D85" s="166"/>
      <c r="E85" s="166"/>
      <c r="F85" s="167"/>
      <c r="G85" s="168" t="s">
        <v>127</v>
      </c>
      <c r="H85" s="167"/>
      <c r="I85" s="165" t="s">
        <v>34</v>
      </c>
      <c r="J85" s="167"/>
      <c r="K85" s="147" t="s">
        <v>30</v>
      </c>
      <c r="L85" s="148"/>
      <c r="M85" s="147" t="s">
        <v>36</v>
      </c>
      <c r="N85" s="148"/>
      <c r="O85" s="18"/>
      <c r="P85" s="18"/>
    </row>
    <row r="86" spans="1:16" ht="33" customHeight="1" x14ac:dyDescent="0.15">
      <c r="A86" s="147"/>
      <c r="B86" s="148"/>
      <c r="C86" s="78" t="s">
        <v>41</v>
      </c>
      <c r="D86" s="79" t="s">
        <v>29</v>
      </c>
      <c r="E86" s="80" t="s">
        <v>40</v>
      </c>
      <c r="F86" s="81" t="s">
        <v>31</v>
      </c>
      <c r="G86" s="181" t="s">
        <v>113</v>
      </c>
      <c r="H86" s="182"/>
      <c r="I86" s="181" t="s">
        <v>41</v>
      </c>
      <c r="J86" s="182"/>
      <c r="K86" s="82"/>
      <c r="L86" s="83"/>
      <c r="M86" s="82"/>
      <c r="N86" s="83"/>
      <c r="O86" s="18"/>
      <c r="P86" s="18"/>
    </row>
    <row r="87" spans="1:16" ht="33" customHeight="1" x14ac:dyDescent="0.15">
      <c r="A87" s="149"/>
      <c r="B87" s="150"/>
      <c r="C87" s="84" t="s">
        <v>27</v>
      </c>
      <c r="D87" s="85"/>
      <c r="E87" s="73"/>
      <c r="F87" s="86" t="s">
        <v>30</v>
      </c>
      <c r="G87" s="183" t="s">
        <v>32</v>
      </c>
      <c r="H87" s="184"/>
      <c r="I87" s="185" t="s">
        <v>35</v>
      </c>
      <c r="J87" s="186"/>
      <c r="K87" s="149" t="s">
        <v>37</v>
      </c>
      <c r="L87" s="150"/>
      <c r="M87" s="149" t="s">
        <v>38</v>
      </c>
      <c r="N87" s="150"/>
      <c r="O87" s="18"/>
      <c r="P87" s="18"/>
    </row>
    <row r="88" spans="1:16" ht="51" customHeight="1" x14ac:dyDescent="0.15">
      <c r="A88" s="55">
        <v>1</v>
      </c>
      <c r="B88" s="56" t="s">
        <v>42</v>
      </c>
      <c r="C88" s="87">
        <v>50</v>
      </c>
      <c r="D88" s="88">
        <v>28</v>
      </c>
      <c r="E88" s="89">
        <f>D88/C88</f>
        <v>0.56000000000000005</v>
      </c>
      <c r="F88" s="89">
        <v>0.58799999999999997</v>
      </c>
      <c r="G88" s="169">
        <v>20</v>
      </c>
      <c r="H88" s="170"/>
      <c r="I88" s="169">
        <v>50</v>
      </c>
      <c r="J88" s="170"/>
      <c r="K88" s="171">
        <f>G88/I88</f>
        <v>0.4</v>
      </c>
      <c r="L88" s="172"/>
      <c r="M88" s="173">
        <f>I88-C88</f>
        <v>0</v>
      </c>
      <c r="N88" s="174"/>
      <c r="O88" s="18"/>
      <c r="P88" s="18"/>
    </row>
    <row r="89" spans="1:16" ht="51" customHeight="1" x14ac:dyDescent="0.15">
      <c r="A89" s="55" t="s">
        <v>7</v>
      </c>
      <c r="B89" s="56"/>
      <c r="C89" s="87">
        <f>SUM(C88:C88)</f>
        <v>50</v>
      </c>
      <c r="D89" s="88">
        <f>SUM(D88:D88)</f>
        <v>28</v>
      </c>
      <c r="E89" s="89">
        <f t="shared" ref="E89" si="13">D89/C89</f>
        <v>0.56000000000000005</v>
      </c>
      <c r="F89" s="89">
        <f>F88</f>
        <v>0.58799999999999997</v>
      </c>
      <c r="G89" s="175">
        <f>SUM(G88:H88)</f>
        <v>20</v>
      </c>
      <c r="H89" s="176"/>
      <c r="I89" s="175">
        <f>SUM(I88:J88)</f>
        <v>50</v>
      </c>
      <c r="J89" s="176"/>
      <c r="K89" s="177">
        <f t="shared" ref="K89" si="14">G89/I89</f>
        <v>0.4</v>
      </c>
      <c r="L89" s="178"/>
      <c r="M89" s="179">
        <f t="shared" ref="M89" si="15">I89-C89</f>
        <v>0</v>
      </c>
      <c r="N89" s="180"/>
      <c r="O89" s="18"/>
      <c r="P89" s="18"/>
    </row>
    <row r="90" spans="1:16" ht="24" customHeight="1" x14ac:dyDescent="0.15">
      <c r="A90" s="49"/>
      <c r="B90" s="38"/>
      <c r="C90" s="49"/>
      <c r="D90" s="49"/>
      <c r="E90" s="50"/>
      <c r="F90" s="50"/>
      <c r="G90" s="49"/>
      <c r="H90" s="49"/>
      <c r="I90" s="49"/>
      <c r="J90" s="49"/>
      <c r="K90" s="50"/>
      <c r="L90" s="50"/>
      <c r="M90" s="49"/>
      <c r="N90" s="49"/>
      <c r="O90" s="18"/>
      <c r="P90" s="18"/>
    </row>
    <row r="91" spans="1:16" ht="33" customHeight="1" x14ac:dyDescent="0.2">
      <c r="A91" s="141" t="s">
        <v>61</v>
      </c>
      <c r="B91" s="141"/>
      <c r="C91" s="18"/>
      <c r="D91" s="18"/>
      <c r="E91" s="18"/>
      <c r="F91" s="18"/>
      <c r="G91" s="189" t="s">
        <v>44</v>
      </c>
      <c r="H91" s="189"/>
      <c r="I91" s="18"/>
      <c r="J91" s="18"/>
      <c r="K91" s="18"/>
      <c r="L91" s="18"/>
      <c r="M91" s="51"/>
      <c r="N91" s="18"/>
      <c r="O91" s="18"/>
      <c r="P91" s="18"/>
    </row>
    <row r="92" spans="1:16" ht="33" customHeight="1" x14ac:dyDescent="0.15">
      <c r="A92" s="145" t="s">
        <v>50</v>
      </c>
      <c r="B92" s="146"/>
      <c r="C92" s="151" t="s">
        <v>136</v>
      </c>
      <c r="D92" s="192"/>
      <c r="E92" s="192"/>
      <c r="F92" s="192"/>
      <c r="G92" s="192"/>
      <c r="H92" s="192"/>
      <c r="I92" s="193"/>
      <c r="J92" s="38"/>
      <c r="K92" s="38"/>
      <c r="L92" s="38"/>
      <c r="M92" s="38"/>
      <c r="N92" s="18"/>
      <c r="O92" s="18"/>
      <c r="P92" s="18"/>
    </row>
    <row r="93" spans="1:16" ht="33" customHeight="1" x14ac:dyDescent="0.15">
      <c r="A93" s="147"/>
      <c r="B93" s="148"/>
      <c r="C93" s="194"/>
      <c r="D93" s="195"/>
      <c r="E93" s="195"/>
      <c r="F93" s="195"/>
      <c r="G93" s="195"/>
      <c r="H93" s="195"/>
      <c r="I93" s="196"/>
      <c r="J93" s="38"/>
      <c r="K93" s="38"/>
      <c r="L93" s="38"/>
      <c r="M93" s="38"/>
      <c r="N93" s="18"/>
      <c r="O93" s="18"/>
      <c r="P93" s="18"/>
    </row>
    <row r="94" spans="1:16" ht="33" customHeight="1" x14ac:dyDescent="0.15">
      <c r="A94" s="147"/>
      <c r="B94" s="148"/>
      <c r="C94" s="64" t="s">
        <v>28</v>
      </c>
      <c r="D94" s="65"/>
      <c r="E94" s="138"/>
      <c r="F94" s="139"/>
      <c r="G94" s="134" t="s">
        <v>29</v>
      </c>
      <c r="H94" s="80" t="s">
        <v>30</v>
      </c>
      <c r="I94" s="63" t="s">
        <v>31</v>
      </c>
      <c r="J94" s="38"/>
      <c r="K94" s="18"/>
      <c r="L94" s="18"/>
      <c r="M94" s="18"/>
      <c r="N94" s="1"/>
      <c r="O94" s="1"/>
      <c r="P94" s="1"/>
    </row>
    <row r="95" spans="1:16" ht="33" customHeight="1" x14ac:dyDescent="0.15">
      <c r="A95" s="149"/>
      <c r="B95" s="150"/>
      <c r="C95" s="70" t="s">
        <v>27</v>
      </c>
      <c r="D95" s="71" t="s">
        <v>89</v>
      </c>
      <c r="E95" s="71" t="s">
        <v>25</v>
      </c>
      <c r="F95" s="72" t="s">
        <v>26</v>
      </c>
      <c r="G95" s="93"/>
      <c r="H95" s="73"/>
      <c r="I95" s="74" t="s">
        <v>30</v>
      </c>
      <c r="J95" s="52"/>
      <c r="K95" s="18"/>
      <c r="L95" s="18"/>
      <c r="M95" s="18"/>
      <c r="N95" s="1"/>
      <c r="O95" s="1"/>
      <c r="P95" s="1"/>
    </row>
    <row r="96" spans="1:16" ht="51" customHeight="1" x14ac:dyDescent="0.15">
      <c r="A96" s="190" t="s">
        <v>63</v>
      </c>
      <c r="B96" s="191"/>
      <c r="C96" s="98">
        <f t="shared" ref="C96:F96" si="16">C97+C98</f>
        <v>175</v>
      </c>
      <c r="D96" s="99">
        <f>SUM(D97:D98)</f>
        <v>15</v>
      </c>
      <c r="E96" s="99">
        <f t="shared" si="16"/>
        <v>100</v>
      </c>
      <c r="F96" s="100">
        <f t="shared" si="16"/>
        <v>60</v>
      </c>
      <c r="G96" s="136">
        <f>SUM(G97:G98)</f>
        <v>131</v>
      </c>
      <c r="H96" s="116">
        <f>G96/C96</f>
        <v>0.74857142857142855</v>
      </c>
      <c r="I96" s="61">
        <v>0.77200000000000002</v>
      </c>
      <c r="J96" s="1"/>
      <c r="K96" s="1"/>
      <c r="L96" s="1"/>
      <c r="M96" s="1"/>
      <c r="N96" s="1"/>
      <c r="O96" s="1"/>
      <c r="P96" s="1"/>
    </row>
    <row r="97" spans="1:16" ht="51" customHeight="1" x14ac:dyDescent="0.15">
      <c r="A97" s="190" t="s">
        <v>110</v>
      </c>
      <c r="B97" s="191"/>
      <c r="C97" s="103">
        <f>D97+E97+F97</f>
        <v>15</v>
      </c>
      <c r="D97" s="58">
        <v>15</v>
      </c>
      <c r="E97" s="104"/>
      <c r="F97" s="105"/>
      <c r="G97" s="135">
        <v>0</v>
      </c>
      <c r="H97" s="116">
        <f>G97/C97</f>
        <v>0</v>
      </c>
      <c r="I97" s="61">
        <v>0</v>
      </c>
      <c r="J97" s="1"/>
      <c r="K97" s="1"/>
      <c r="L97" s="1"/>
      <c r="M97" s="1"/>
      <c r="N97" s="1"/>
      <c r="O97" s="1"/>
      <c r="P97" s="1"/>
    </row>
    <row r="98" spans="1:16" ht="51" customHeight="1" x14ac:dyDescent="0.15">
      <c r="A98" s="190" t="s">
        <v>111</v>
      </c>
      <c r="B98" s="191"/>
      <c r="C98" s="103">
        <f>D98+E98+F98</f>
        <v>160</v>
      </c>
      <c r="D98" s="104"/>
      <c r="E98" s="58">
        <v>100</v>
      </c>
      <c r="F98" s="59">
        <v>60</v>
      </c>
      <c r="G98" s="135">
        <v>131</v>
      </c>
      <c r="H98" s="61">
        <f>G98/C98</f>
        <v>0.81874999999999998</v>
      </c>
      <c r="I98" s="61">
        <v>0.84499999999999997</v>
      </c>
      <c r="J98" s="1"/>
      <c r="K98" s="1"/>
      <c r="L98" s="1"/>
      <c r="M98" s="1"/>
      <c r="N98" s="1"/>
      <c r="O98" s="1"/>
      <c r="P98" s="1"/>
    </row>
    <row r="99" spans="1:16" ht="33" customHeight="1" x14ac:dyDescent="0.2">
      <c r="A99" s="54"/>
      <c r="B99" s="18"/>
      <c r="C99" s="18"/>
      <c r="D99" s="18"/>
      <c r="E99" s="18"/>
      <c r="F99" s="18"/>
      <c r="G99" s="38"/>
      <c r="H99" s="38"/>
      <c r="I99" s="51"/>
      <c r="J99" s="51"/>
      <c r="K99" s="18"/>
      <c r="L99" s="18"/>
      <c r="M99" s="18"/>
      <c r="N99" s="18"/>
      <c r="O99" s="144"/>
      <c r="P99" s="144"/>
    </row>
    <row r="100" spans="1:16" ht="33" customHeight="1" x14ac:dyDescent="0.2">
      <c r="A100" s="33"/>
      <c r="B100" s="18"/>
      <c r="C100" s="18"/>
      <c r="D100" s="76"/>
      <c r="E100" s="90"/>
      <c r="F100" s="77"/>
      <c r="G100" s="162" t="s">
        <v>133</v>
      </c>
      <c r="H100" s="163"/>
      <c r="I100" s="163"/>
      <c r="J100" s="164"/>
      <c r="K100" s="145" t="s">
        <v>134</v>
      </c>
      <c r="L100" s="152"/>
      <c r="M100" s="152"/>
      <c r="N100" s="146"/>
      <c r="O100" s="62"/>
      <c r="P100" s="62"/>
    </row>
    <row r="101" spans="1:16" ht="33" customHeight="1" x14ac:dyDescent="0.15">
      <c r="A101" s="33"/>
      <c r="B101" s="18"/>
      <c r="C101" s="18"/>
      <c r="D101" s="91"/>
      <c r="E101" s="92"/>
      <c r="F101" s="83"/>
      <c r="G101" s="165" t="s">
        <v>39</v>
      </c>
      <c r="H101" s="166"/>
      <c r="I101" s="166"/>
      <c r="J101" s="167"/>
      <c r="K101" s="149"/>
      <c r="L101" s="153"/>
      <c r="M101" s="153"/>
      <c r="N101" s="150"/>
      <c r="O101" s="63" t="s">
        <v>30</v>
      </c>
      <c r="P101" s="63" t="s">
        <v>36</v>
      </c>
    </row>
    <row r="102" spans="1:16" ht="33" customHeight="1" x14ac:dyDescent="0.15">
      <c r="A102" s="33"/>
      <c r="B102" s="18"/>
      <c r="C102" s="18"/>
      <c r="D102" s="91"/>
      <c r="E102" s="92"/>
      <c r="F102" s="83"/>
      <c r="G102" s="75" t="s">
        <v>33</v>
      </c>
      <c r="H102" s="68"/>
      <c r="I102" s="68"/>
      <c r="J102" s="69"/>
      <c r="K102" s="187" t="s">
        <v>112</v>
      </c>
      <c r="L102" s="188"/>
      <c r="M102" s="68"/>
      <c r="N102" s="68"/>
      <c r="O102" s="63"/>
      <c r="P102" s="63"/>
    </row>
    <row r="103" spans="1:16" ht="33" customHeight="1" x14ac:dyDescent="0.15">
      <c r="A103" s="33"/>
      <c r="B103" s="18"/>
      <c r="C103" s="18"/>
      <c r="D103" s="93"/>
      <c r="E103" s="94"/>
      <c r="F103" s="95"/>
      <c r="G103" s="96" t="s">
        <v>32</v>
      </c>
      <c r="H103" s="71" t="s">
        <v>47</v>
      </c>
      <c r="I103" s="71" t="s">
        <v>48</v>
      </c>
      <c r="J103" s="72" t="s">
        <v>49</v>
      </c>
      <c r="K103" s="70" t="s">
        <v>35</v>
      </c>
      <c r="L103" s="71" t="s">
        <v>47</v>
      </c>
      <c r="M103" s="71" t="s">
        <v>48</v>
      </c>
      <c r="N103" s="97" t="s">
        <v>49</v>
      </c>
      <c r="O103" s="74" t="s">
        <v>37</v>
      </c>
      <c r="P103" s="74" t="s">
        <v>38</v>
      </c>
    </row>
    <row r="104" spans="1:16" ht="51" customHeight="1" x14ac:dyDescent="0.15">
      <c r="A104" s="33"/>
      <c r="B104" s="18"/>
      <c r="C104" s="18"/>
      <c r="D104" s="197" t="s">
        <v>63</v>
      </c>
      <c r="E104" s="198"/>
      <c r="F104" s="199"/>
      <c r="G104" s="98">
        <f t="shared" ref="G104:N104" si="17">G105+G106</f>
        <v>136</v>
      </c>
      <c r="H104" s="99">
        <f t="shared" si="17"/>
        <v>4</v>
      </c>
      <c r="I104" s="99">
        <f t="shared" si="17"/>
        <v>91</v>
      </c>
      <c r="J104" s="100">
        <f t="shared" si="17"/>
        <v>41</v>
      </c>
      <c r="K104" s="101">
        <f t="shared" si="17"/>
        <v>175</v>
      </c>
      <c r="L104" s="99">
        <f t="shared" si="17"/>
        <v>15</v>
      </c>
      <c r="M104" s="99">
        <f t="shared" si="17"/>
        <v>100</v>
      </c>
      <c r="N104" s="102">
        <f t="shared" si="17"/>
        <v>60</v>
      </c>
      <c r="O104" s="61">
        <f>G104/K104</f>
        <v>0.77714285714285714</v>
      </c>
      <c r="P104" s="60">
        <v>0</v>
      </c>
    </row>
    <row r="105" spans="1:16" ht="51" customHeight="1" x14ac:dyDescent="0.15">
      <c r="A105" s="33"/>
      <c r="B105" s="18"/>
      <c r="C105" s="18"/>
      <c r="D105" s="197" t="s">
        <v>110</v>
      </c>
      <c r="E105" s="198"/>
      <c r="F105" s="199"/>
      <c r="G105" s="103">
        <f>H105+I105+J105</f>
        <v>4</v>
      </c>
      <c r="H105" s="58">
        <v>4</v>
      </c>
      <c r="I105" s="104"/>
      <c r="J105" s="105"/>
      <c r="K105" s="57">
        <f>L105+M105+N105</f>
        <v>15</v>
      </c>
      <c r="L105" s="58">
        <v>15</v>
      </c>
      <c r="M105" s="104"/>
      <c r="N105" s="106"/>
      <c r="O105" s="61">
        <f>G105/K105</f>
        <v>0.26666666666666666</v>
      </c>
      <c r="P105" s="60">
        <v>0</v>
      </c>
    </row>
    <row r="106" spans="1:16" ht="51" customHeight="1" x14ac:dyDescent="0.15">
      <c r="A106" s="33"/>
      <c r="B106" s="18"/>
      <c r="C106" s="18"/>
      <c r="D106" s="197" t="s">
        <v>111</v>
      </c>
      <c r="E106" s="198"/>
      <c r="F106" s="199"/>
      <c r="G106" s="103">
        <f>H106+I106+J106</f>
        <v>132</v>
      </c>
      <c r="H106" s="104"/>
      <c r="I106" s="58">
        <v>91</v>
      </c>
      <c r="J106" s="59">
        <v>41</v>
      </c>
      <c r="K106" s="57">
        <f>L106+M106+N106</f>
        <v>160</v>
      </c>
      <c r="L106" s="104"/>
      <c r="M106" s="58">
        <v>100</v>
      </c>
      <c r="N106" s="107">
        <v>60</v>
      </c>
      <c r="O106" s="61">
        <f>G106/K106</f>
        <v>0.82499999999999996</v>
      </c>
      <c r="P106" s="60">
        <v>0</v>
      </c>
    </row>
    <row r="107" spans="1:16" ht="33" customHeight="1" x14ac:dyDescent="0.15">
      <c r="A107" s="44" t="s">
        <v>86</v>
      </c>
      <c r="B107" s="18"/>
      <c r="C107" s="18"/>
      <c r="D107" s="18"/>
      <c r="E107" s="18"/>
      <c r="F107" s="18"/>
      <c r="G107" s="18"/>
      <c r="H107" s="18"/>
      <c r="I107" s="18"/>
      <c r="J107" s="18"/>
      <c r="K107" s="18"/>
      <c r="L107" s="18"/>
      <c r="M107" s="18"/>
      <c r="N107" s="18"/>
      <c r="O107" s="18"/>
      <c r="P107" s="18"/>
    </row>
    <row r="108" spans="1:16" ht="33" customHeight="1" x14ac:dyDescent="0.2">
      <c r="A108" s="143" t="s">
        <v>58</v>
      </c>
      <c r="B108" s="143"/>
      <c r="C108" s="18"/>
      <c r="D108" s="18"/>
      <c r="E108" s="18"/>
      <c r="F108" s="18"/>
      <c r="G108" s="18"/>
      <c r="H108" s="18"/>
      <c r="I108" s="18"/>
      <c r="J108" s="18"/>
      <c r="K108" s="18"/>
      <c r="L108" s="18"/>
      <c r="M108" s="18"/>
      <c r="N108" s="18"/>
      <c r="O108" s="144" t="s">
        <v>44</v>
      </c>
      <c r="P108" s="144"/>
    </row>
    <row r="109" spans="1:16" ht="43.5" customHeight="1" x14ac:dyDescent="0.15">
      <c r="A109" s="145" t="s">
        <v>50</v>
      </c>
      <c r="B109" s="146"/>
      <c r="C109" s="151" t="s">
        <v>136</v>
      </c>
      <c r="D109" s="152"/>
      <c r="E109" s="152"/>
      <c r="F109" s="152"/>
      <c r="G109" s="152"/>
      <c r="H109" s="146"/>
      <c r="I109" s="151" t="s">
        <v>130</v>
      </c>
      <c r="J109" s="152"/>
      <c r="K109" s="146"/>
      <c r="L109" s="151" t="s">
        <v>131</v>
      </c>
      <c r="M109" s="152"/>
      <c r="N109" s="146"/>
      <c r="O109" s="62"/>
      <c r="P109" s="62"/>
    </row>
    <row r="110" spans="1:16" ht="43.5" customHeight="1" x14ac:dyDescent="0.15">
      <c r="A110" s="147"/>
      <c r="B110" s="148"/>
      <c r="C110" s="149"/>
      <c r="D110" s="153"/>
      <c r="E110" s="153"/>
      <c r="F110" s="153"/>
      <c r="G110" s="153"/>
      <c r="H110" s="150"/>
      <c r="I110" s="149"/>
      <c r="J110" s="153"/>
      <c r="K110" s="150"/>
      <c r="L110" s="149"/>
      <c r="M110" s="153"/>
      <c r="N110" s="150"/>
      <c r="O110" s="63" t="s">
        <v>30</v>
      </c>
      <c r="P110" s="63" t="s">
        <v>36</v>
      </c>
    </row>
    <row r="111" spans="1:16" ht="33" customHeight="1" x14ac:dyDescent="0.15">
      <c r="A111" s="147"/>
      <c r="B111" s="148"/>
      <c r="C111" s="64" t="s">
        <v>28</v>
      </c>
      <c r="D111" s="65"/>
      <c r="E111" s="66"/>
      <c r="F111" s="63" t="s">
        <v>29</v>
      </c>
      <c r="G111" s="63" t="s">
        <v>30</v>
      </c>
      <c r="H111" s="63" t="s">
        <v>31</v>
      </c>
      <c r="I111" s="67" t="s">
        <v>33</v>
      </c>
      <c r="J111" s="68"/>
      <c r="K111" s="69"/>
      <c r="L111" s="67" t="s">
        <v>28</v>
      </c>
      <c r="M111" s="68"/>
      <c r="N111" s="69"/>
      <c r="O111" s="63"/>
      <c r="P111" s="63"/>
    </row>
    <row r="112" spans="1:16" ht="33" customHeight="1" x14ac:dyDescent="0.15">
      <c r="A112" s="149"/>
      <c r="B112" s="150"/>
      <c r="C112" s="70" t="s">
        <v>27</v>
      </c>
      <c r="D112" s="71" t="s">
        <v>25</v>
      </c>
      <c r="E112" s="72" t="s">
        <v>26</v>
      </c>
      <c r="F112" s="73"/>
      <c r="G112" s="73"/>
      <c r="H112" s="74" t="s">
        <v>30</v>
      </c>
      <c r="I112" s="70" t="s">
        <v>32</v>
      </c>
      <c r="J112" s="71" t="s">
        <v>25</v>
      </c>
      <c r="K112" s="72" t="s">
        <v>26</v>
      </c>
      <c r="L112" s="70" t="s">
        <v>35</v>
      </c>
      <c r="M112" s="71" t="s">
        <v>25</v>
      </c>
      <c r="N112" s="72" t="s">
        <v>26</v>
      </c>
      <c r="O112" s="74" t="s">
        <v>37</v>
      </c>
      <c r="P112" s="74" t="s">
        <v>38</v>
      </c>
    </row>
    <row r="113" spans="1:16" ht="50.25" customHeight="1" x14ac:dyDescent="0.15">
      <c r="A113" s="55">
        <v>1</v>
      </c>
      <c r="B113" s="56" t="s">
        <v>10</v>
      </c>
      <c r="C113" s="57">
        <f>SUM(D113:E113)</f>
        <v>280</v>
      </c>
      <c r="D113" s="58">
        <v>175</v>
      </c>
      <c r="E113" s="108">
        <v>105</v>
      </c>
      <c r="F113" s="60">
        <v>238</v>
      </c>
      <c r="G113" s="61">
        <f>F113/C113</f>
        <v>0.85</v>
      </c>
      <c r="H113" s="61">
        <v>0.876</v>
      </c>
      <c r="I113" s="57">
        <f>J113+K113</f>
        <v>251</v>
      </c>
      <c r="J113" s="58">
        <v>153</v>
      </c>
      <c r="K113" s="108">
        <v>98</v>
      </c>
      <c r="L113" s="57">
        <f>SUM(M113:N113)</f>
        <v>280</v>
      </c>
      <c r="M113" s="58">
        <v>170</v>
      </c>
      <c r="N113" s="108">
        <v>110</v>
      </c>
      <c r="O113" s="61">
        <f>I113/L113</f>
        <v>0.89642857142857146</v>
      </c>
      <c r="P113" s="60">
        <f>L113-C113</f>
        <v>0</v>
      </c>
    </row>
    <row r="114" spans="1:16" ht="50.25" customHeight="1" x14ac:dyDescent="0.15">
      <c r="A114" s="55">
        <v>2</v>
      </c>
      <c r="B114" s="56" t="s">
        <v>11</v>
      </c>
      <c r="C114" s="57">
        <f t="shared" ref="C114:C118" si="18">SUM(D114:E114)</f>
        <v>80</v>
      </c>
      <c r="D114" s="58">
        <v>50</v>
      </c>
      <c r="E114" s="108">
        <v>30</v>
      </c>
      <c r="F114" s="60">
        <v>75</v>
      </c>
      <c r="G114" s="61">
        <f t="shared" ref="G114:G118" si="19">F114/C114</f>
        <v>0.9375</v>
      </c>
      <c r="H114" s="61">
        <v>0.97899999999999998</v>
      </c>
      <c r="I114" s="57">
        <f t="shared" ref="I114:I118" si="20">J114+K114</f>
        <v>80</v>
      </c>
      <c r="J114" s="58">
        <v>47</v>
      </c>
      <c r="K114" s="108">
        <v>33</v>
      </c>
      <c r="L114" s="57">
        <f t="shared" ref="L114:L118" si="21">SUM(M114:N114)</f>
        <v>80</v>
      </c>
      <c r="M114" s="58">
        <v>47</v>
      </c>
      <c r="N114" s="108">
        <v>33</v>
      </c>
      <c r="O114" s="61">
        <f t="shared" ref="O114:O118" si="22">I114/L114</f>
        <v>1</v>
      </c>
      <c r="P114" s="60">
        <f t="shared" ref="P114:P118" si="23">L114-C114</f>
        <v>0</v>
      </c>
    </row>
    <row r="115" spans="1:16" ht="50.25" customHeight="1" x14ac:dyDescent="0.15">
      <c r="A115" s="55">
        <v>3</v>
      </c>
      <c r="B115" s="56" t="s">
        <v>12</v>
      </c>
      <c r="C115" s="57">
        <f t="shared" si="18"/>
        <v>180</v>
      </c>
      <c r="D115" s="58">
        <v>110</v>
      </c>
      <c r="E115" s="108">
        <v>70</v>
      </c>
      <c r="F115" s="60">
        <v>165</v>
      </c>
      <c r="G115" s="61">
        <f t="shared" si="19"/>
        <v>0.91666666666666663</v>
      </c>
      <c r="H115" s="61">
        <v>0.95</v>
      </c>
      <c r="I115" s="57">
        <f t="shared" si="20"/>
        <v>160</v>
      </c>
      <c r="J115" s="58">
        <v>105</v>
      </c>
      <c r="K115" s="108">
        <v>55</v>
      </c>
      <c r="L115" s="57">
        <f t="shared" si="21"/>
        <v>180</v>
      </c>
      <c r="M115" s="58">
        <v>110</v>
      </c>
      <c r="N115" s="108">
        <v>70</v>
      </c>
      <c r="O115" s="61">
        <f t="shared" si="22"/>
        <v>0.88888888888888884</v>
      </c>
      <c r="P115" s="60">
        <f t="shared" si="23"/>
        <v>0</v>
      </c>
    </row>
    <row r="116" spans="1:16" ht="50.25" customHeight="1" x14ac:dyDescent="0.15">
      <c r="A116" s="55">
        <v>4</v>
      </c>
      <c r="B116" s="56" t="s">
        <v>13</v>
      </c>
      <c r="C116" s="57">
        <f t="shared" si="18"/>
        <v>280</v>
      </c>
      <c r="D116" s="58">
        <v>170</v>
      </c>
      <c r="E116" s="108">
        <v>110</v>
      </c>
      <c r="F116" s="60">
        <v>243</v>
      </c>
      <c r="G116" s="61">
        <f t="shared" si="19"/>
        <v>0.86785714285714288</v>
      </c>
      <c r="H116" s="61">
        <v>0.9</v>
      </c>
      <c r="I116" s="57">
        <f t="shared" si="20"/>
        <v>244</v>
      </c>
      <c r="J116" s="58">
        <v>144</v>
      </c>
      <c r="K116" s="108">
        <v>100</v>
      </c>
      <c r="L116" s="57">
        <f t="shared" si="21"/>
        <v>280</v>
      </c>
      <c r="M116" s="58">
        <v>160</v>
      </c>
      <c r="N116" s="108">
        <v>120</v>
      </c>
      <c r="O116" s="61">
        <f t="shared" si="22"/>
        <v>0.87142857142857144</v>
      </c>
      <c r="P116" s="60">
        <f t="shared" si="23"/>
        <v>0</v>
      </c>
    </row>
    <row r="117" spans="1:16" ht="50.25" customHeight="1" x14ac:dyDescent="0.15">
      <c r="A117" s="55">
        <v>5</v>
      </c>
      <c r="B117" s="56" t="s">
        <v>14</v>
      </c>
      <c r="C117" s="57">
        <f t="shared" si="18"/>
        <v>120</v>
      </c>
      <c r="D117" s="58">
        <v>83</v>
      </c>
      <c r="E117" s="108">
        <v>37</v>
      </c>
      <c r="F117" s="60">
        <v>116</v>
      </c>
      <c r="G117" s="61">
        <f t="shared" si="19"/>
        <v>0.96666666666666667</v>
      </c>
      <c r="H117" s="61">
        <v>1.079</v>
      </c>
      <c r="I117" s="57">
        <f t="shared" si="20"/>
        <v>129</v>
      </c>
      <c r="J117" s="58">
        <v>85</v>
      </c>
      <c r="K117" s="108">
        <v>44</v>
      </c>
      <c r="L117" s="57">
        <f t="shared" si="21"/>
        <v>130</v>
      </c>
      <c r="M117" s="58">
        <v>85</v>
      </c>
      <c r="N117" s="108">
        <v>45</v>
      </c>
      <c r="O117" s="61">
        <f t="shared" si="22"/>
        <v>0.99230769230769234</v>
      </c>
      <c r="P117" s="137">
        <f t="shared" si="23"/>
        <v>10</v>
      </c>
    </row>
    <row r="118" spans="1:16" ht="50.25" customHeight="1" x14ac:dyDescent="0.15">
      <c r="A118" s="55" t="s">
        <v>7</v>
      </c>
      <c r="B118" s="56"/>
      <c r="C118" s="57">
        <f t="shared" si="18"/>
        <v>940</v>
      </c>
      <c r="D118" s="58">
        <f>SUM(D113:D117)</f>
        <v>588</v>
      </c>
      <c r="E118" s="108">
        <f>SUM(E113:E117)</f>
        <v>352</v>
      </c>
      <c r="F118" s="60">
        <f>SUM(F113:F117)</f>
        <v>837</v>
      </c>
      <c r="G118" s="61">
        <f t="shared" si="19"/>
        <v>0.8904255319148936</v>
      </c>
      <c r="H118" s="61">
        <f>E237/100</f>
        <v>0.93200000000000005</v>
      </c>
      <c r="I118" s="57">
        <f t="shared" si="20"/>
        <v>864</v>
      </c>
      <c r="J118" s="58">
        <f>SUM(J113:J117)</f>
        <v>534</v>
      </c>
      <c r="K118" s="108">
        <f>SUM(K113:K117)</f>
        <v>330</v>
      </c>
      <c r="L118" s="57">
        <f t="shared" si="21"/>
        <v>950</v>
      </c>
      <c r="M118" s="58">
        <f>SUM(M113:M117)</f>
        <v>572</v>
      </c>
      <c r="N118" s="108">
        <f>SUM(N113:N117)</f>
        <v>378</v>
      </c>
      <c r="O118" s="61">
        <f t="shared" si="22"/>
        <v>0.90947368421052632</v>
      </c>
      <c r="P118" s="60">
        <f t="shared" si="23"/>
        <v>10</v>
      </c>
    </row>
    <row r="119" spans="1:16" ht="24" customHeight="1" x14ac:dyDescent="0.15">
      <c r="A119" s="33"/>
      <c r="B119" s="18"/>
      <c r="C119" s="18"/>
      <c r="D119" s="18"/>
      <c r="E119" s="18"/>
      <c r="F119" s="18"/>
      <c r="G119" s="18"/>
      <c r="H119" s="18"/>
      <c r="I119" s="18"/>
      <c r="J119" s="18"/>
      <c r="K119" s="18"/>
      <c r="L119" s="18"/>
      <c r="M119" s="18"/>
      <c r="N119" s="18"/>
      <c r="O119" s="18"/>
      <c r="P119" s="18"/>
    </row>
    <row r="120" spans="1:16" ht="39" customHeight="1" x14ac:dyDescent="0.2">
      <c r="A120" s="141" t="s">
        <v>59</v>
      </c>
      <c r="B120" s="141"/>
      <c r="C120" s="18"/>
      <c r="D120" s="18"/>
      <c r="E120" s="18"/>
      <c r="F120" s="18"/>
      <c r="G120" s="18"/>
      <c r="H120" s="18"/>
      <c r="I120" s="18"/>
      <c r="J120" s="18"/>
      <c r="K120" s="18"/>
      <c r="L120" s="18"/>
      <c r="M120" s="144" t="s">
        <v>44</v>
      </c>
      <c r="N120" s="144"/>
      <c r="O120" s="18"/>
      <c r="P120" s="18"/>
    </row>
    <row r="121" spans="1:16" ht="30.75" customHeight="1" x14ac:dyDescent="0.2">
      <c r="A121" s="145" t="s">
        <v>50</v>
      </c>
      <c r="B121" s="146"/>
      <c r="C121" s="162" t="s">
        <v>137</v>
      </c>
      <c r="D121" s="163"/>
      <c r="E121" s="163"/>
      <c r="F121" s="164"/>
      <c r="G121" s="162" t="s">
        <v>132</v>
      </c>
      <c r="H121" s="164"/>
      <c r="I121" s="162" t="s">
        <v>132</v>
      </c>
      <c r="J121" s="164"/>
      <c r="K121" s="76"/>
      <c r="L121" s="77"/>
      <c r="M121" s="76"/>
      <c r="N121" s="77"/>
      <c r="O121" s="18"/>
      <c r="P121" s="18"/>
    </row>
    <row r="122" spans="1:16" ht="55.5" customHeight="1" x14ac:dyDescent="0.15">
      <c r="A122" s="147"/>
      <c r="B122" s="148"/>
      <c r="C122" s="165" t="s">
        <v>39</v>
      </c>
      <c r="D122" s="166"/>
      <c r="E122" s="166"/>
      <c r="F122" s="167"/>
      <c r="G122" s="168" t="s">
        <v>127</v>
      </c>
      <c r="H122" s="167"/>
      <c r="I122" s="165" t="s">
        <v>34</v>
      </c>
      <c r="J122" s="167"/>
      <c r="K122" s="147" t="s">
        <v>30</v>
      </c>
      <c r="L122" s="148"/>
      <c r="M122" s="147" t="s">
        <v>36</v>
      </c>
      <c r="N122" s="148"/>
      <c r="O122" s="18"/>
      <c r="P122" s="18"/>
    </row>
    <row r="123" spans="1:16" ht="33" customHeight="1" x14ac:dyDescent="0.15">
      <c r="A123" s="147"/>
      <c r="B123" s="148"/>
      <c r="C123" s="78" t="s">
        <v>41</v>
      </c>
      <c r="D123" s="79" t="s">
        <v>29</v>
      </c>
      <c r="E123" s="80" t="s">
        <v>40</v>
      </c>
      <c r="F123" s="81" t="s">
        <v>31</v>
      </c>
      <c r="G123" s="181" t="s">
        <v>113</v>
      </c>
      <c r="H123" s="182"/>
      <c r="I123" s="181" t="s">
        <v>41</v>
      </c>
      <c r="J123" s="182"/>
      <c r="K123" s="82"/>
      <c r="L123" s="83"/>
      <c r="M123" s="82"/>
      <c r="N123" s="83"/>
      <c r="O123" s="18"/>
      <c r="P123" s="18"/>
    </row>
    <row r="124" spans="1:16" ht="33" customHeight="1" x14ac:dyDescent="0.15">
      <c r="A124" s="149"/>
      <c r="B124" s="150"/>
      <c r="C124" s="84" t="s">
        <v>27</v>
      </c>
      <c r="D124" s="85"/>
      <c r="E124" s="73"/>
      <c r="F124" s="86" t="s">
        <v>30</v>
      </c>
      <c r="G124" s="183" t="s">
        <v>32</v>
      </c>
      <c r="H124" s="184"/>
      <c r="I124" s="185" t="s">
        <v>35</v>
      </c>
      <c r="J124" s="186"/>
      <c r="K124" s="149" t="s">
        <v>37</v>
      </c>
      <c r="L124" s="150"/>
      <c r="M124" s="149" t="s">
        <v>38</v>
      </c>
      <c r="N124" s="150"/>
      <c r="O124" s="18"/>
      <c r="P124" s="18"/>
    </row>
    <row r="125" spans="1:16" ht="51" customHeight="1" x14ac:dyDescent="0.15">
      <c r="A125" s="55">
        <v>1</v>
      </c>
      <c r="B125" s="56" t="s">
        <v>43</v>
      </c>
      <c r="C125" s="87">
        <v>155</v>
      </c>
      <c r="D125" s="88">
        <v>75</v>
      </c>
      <c r="E125" s="89">
        <f>D125/C125</f>
        <v>0.4838709677419355</v>
      </c>
      <c r="F125" s="89">
        <v>0.497</v>
      </c>
      <c r="G125" s="169">
        <v>65</v>
      </c>
      <c r="H125" s="170"/>
      <c r="I125" s="169">
        <v>155</v>
      </c>
      <c r="J125" s="170"/>
      <c r="K125" s="171">
        <f>G125/I125</f>
        <v>0.41935483870967744</v>
      </c>
      <c r="L125" s="172"/>
      <c r="M125" s="173">
        <f>I125-C125</f>
        <v>0</v>
      </c>
      <c r="N125" s="174"/>
      <c r="O125" s="18"/>
      <c r="P125" s="18"/>
    </row>
    <row r="126" spans="1:16" ht="51" customHeight="1" x14ac:dyDescent="0.15">
      <c r="A126" s="55" t="s">
        <v>7</v>
      </c>
      <c r="B126" s="56"/>
      <c r="C126" s="87">
        <f>SUM(C125:C125)</f>
        <v>155</v>
      </c>
      <c r="D126" s="88">
        <f>SUM(D125:D125)</f>
        <v>75</v>
      </c>
      <c r="E126" s="89">
        <f t="shared" ref="E126" si="24">D126/C126</f>
        <v>0.4838709677419355</v>
      </c>
      <c r="F126" s="89">
        <f>F125</f>
        <v>0.497</v>
      </c>
      <c r="G126" s="175">
        <f>SUM(G125:H125)</f>
        <v>65</v>
      </c>
      <c r="H126" s="176"/>
      <c r="I126" s="175">
        <f>SUM(I125:J125)</f>
        <v>155</v>
      </c>
      <c r="J126" s="176"/>
      <c r="K126" s="177">
        <f t="shared" ref="K126" si="25">G126/I126</f>
        <v>0.41935483870967744</v>
      </c>
      <c r="L126" s="178"/>
      <c r="M126" s="179">
        <f t="shared" ref="M126" si="26">I126-C126</f>
        <v>0</v>
      </c>
      <c r="N126" s="180"/>
      <c r="O126" s="18"/>
      <c r="P126" s="18"/>
    </row>
    <row r="127" spans="1:16" ht="45" customHeight="1" x14ac:dyDescent="0.15">
      <c r="A127" s="33"/>
      <c r="B127" s="18"/>
      <c r="C127" s="18"/>
      <c r="D127" s="18"/>
      <c r="E127" s="18"/>
      <c r="F127" s="18"/>
      <c r="G127" s="18"/>
      <c r="H127" s="18"/>
      <c r="I127" s="18"/>
      <c r="J127" s="18"/>
      <c r="K127" s="18"/>
      <c r="L127" s="18"/>
      <c r="M127" s="18"/>
      <c r="N127" s="18"/>
      <c r="O127" s="18"/>
      <c r="P127" s="18"/>
    </row>
    <row r="128" spans="1:16" ht="45" customHeight="1" x14ac:dyDescent="0.15">
      <c r="A128" s="33"/>
      <c r="B128" s="18"/>
      <c r="C128" s="18"/>
      <c r="D128" s="18"/>
      <c r="E128" s="18"/>
      <c r="F128" s="18"/>
      <c r="G128" s="18"/>
      <c r="H128" s="18"/>
      <c r="I128" s="18"/>
      <c r="J128" s="18"/>
      <c r="K128" s="18"/>
      <c r="L128" s="18"/>
      <c r="M128" s="18"/>
      <c r="N128" s="18"/>
      <c r="O128" s="18"/>
      <c r="P128" s="18"/>
    </row>
    <row r="129" spans="1:16" ht="45" customHeight="1" x14ac:dyDescent="0.15">
      <c r="A129" s="33"/>
      <c r="B129" s="18"/>
      <c r="C129" s="18"/>
      <c r="D129" s="18"/>
      <c r="E129" s="18"/>
      <c r="F129" s="18"/>
      <c r="G129" s="18"/>
      <c r="H129" s="18"/>
      <c r="I129" s="18"/>
      <c r="J129" s="18"/>
      <c r="K129" s="18"/>
      <c r="L129" s="18"/>
      <c r="M129" s="18"/>
      <c r="N129" s="18"/>
      <c r="O129" s="18"/>
      <c r="P129" s="18"/>
    </row>
    <row r="130" spans="1:16" ht="45" customHeight="1" x14ac:dyDescent="0.15">
      <c r="A130" s="33"/>
      <c r="B130" s="18"/>
      <c r="C130" s="18"/>
      <c r="D130" s="18"/>
      <c r="E130" s="18"/>
      <c r="F130" s="18"/>
      <c r="G130" s="18"/>
      <c r="H130" s="18"/>
      <c r="I130" s="18"/>
      <c r="J130" s="18"/>
      <c r="K130" s="18"/>
      <c r="L130" s="18"/>
      <c r="M130" s="18"/>
      <c r="N130" s="18"/>
      <c r="O130" s="18"/>
      <c r="P130" s="18"/>
    </row>
    <row r="131" spans="1:16" ht="45" customHeight="1" x14ac:dyDescent="0.15">
      <c r="A131" s="33"/>
      <c r="B131" s="18"/>
      <c r="C131" s="18"/>
      <c r="D131" s="18"/>
      <c r="E131" s="18"/>
      <c r="F131" s="18"/>
      <c r="G131" s="18"/>
      <c r="H131" s="18"/>
      <c r="I131" s="18"/>
      <c r="J131" s="18"/>
      <c r="K131" s="18"/>
      <c r="L131" s="18"/>
      <c r="M131" s="18"/>
      <c r="N131" s="18"/>
      <c r="O131" s="18"/>
      <c r="P131" s="18"/>
    </row>
    <row r="132" spans="1:16" ht="45" customHeight="1" x14ac:dyDescent="0.15">
      <c r="A132" s="33"/>
      <c r="B132" s="18"/>
      <c r="C132" s="18"/>
      <c r="D132" s="18"/>
      <c r="E132" s="18"/>
      <c r="F132" s="18"/>
      <c r="G132" s="18"/>
      <c r="H132" s="18"/>
      <c r="I132" s="18"/>
      <c r="J132" s="18"/>
      <c r="K132" s="18"/>
      <c r="L132" s="18"/>
      <c r="M132" s="18"/>
      <c r="N132" s="18"/>
      <c r="O132" s="18"/>
      <c r="P132" s="18"/>
    </row>
    <row r="133" spans="1:16" ht="45" customHeight="1" x14ac:dyDescent="0.15">
      <c r="A133" s="33"/>
      <c r="B133" s="18"/>
      <c r="C133" s="18"/>
      <c r="D133" s="18"/>
      <c r="E133" s="18"/>
      <c r="F133" s="18"/>
      <c r="G133" s="18"/>
      <c r="H133" s="18"/>
      <c r="I133" s="18"/>
      <c r="J133" s="18"/>
      <c r="K133" s="18"/>
      <c r="L133" s="18"/>
      <c r="M133" s="18"/>
      <c r="N133" s="18"/>
      <c r="O133" s="18"/>
      <c r="P133" s="18"/>
    </row>
    <row r="134" spans="1:16" ht="45" customHeight="1" x14ac:dyDescent="0.15">
      <c r="A134" s="33"/>
      <c r="B134" s="18"/>
      <c r="C134" s="18"/>
      <c r="D134" s="18"/>
      <c r="E134" s="18"/>
      <c r="F134" s="18"/>
      <c r="G134" s="18"/>
      <c r="H134" s="18"/>
      <c r="I134" s="18"/>
      <c r="J134" s="18"/>
      <c r="K134" s="18"/>
      <c r="L134" s="18"/>
      <c r="M134" s="18"/>
      <c r="N134" s="18"/>
      <c r="O134" s="18"/>
      <c r="P134" s="18"/>
    </row>
    <row r="135" spans="1:16" ht="45" customHeight="1" x14ac:dyDescent="0.15">
      <c r="A135" s="33"/>
      <c r="B135" s="18"/>
      <c r="C135" s="18"/>
      <c r="D135" s="18"/>
      <c r="E135" s="18"/>
      <c r="F135" s="18"/>
      <c r="G135" s="18"/>
      <c r="H135" s="18"/>
      <c r="I135" s="18"/>
      <c r="J135" s="18"/>
      <c r="K135" s="18"/>
      <c r="L135" s="18"/>
      <c r="M135" s="18"/>
      <c r="N135" s="18"/>
      <c r="O135" s="18"/>
      <c r="P135" s="18"/>
    </row>
    <row r="136" spans="1:16" ht="45" customHeight="1" x14ac:dyDescent="0.15">
      <c r="A136" s="44" t="s">
        <v>87</v>
      </c>
      <c r="B136" s="19"/>
      <c r="C136" s="19"/>
      <c r="D136" s="19"/>
      <c r="E136" s="18"/>
      <c r="F136" s="18"/>
      <c r="G136" s="18"/>
      <c r="H136" s="18"/>
      <c r="I136" s="18"/>
      <c r="J136" s="18"/>
      <c r="K136" s="18"/>
      <c r="L136" s="18"/>
      <c r="M136" s="18"/>
      <c r="N136" s="18"/>
      <c r="O136" s="18"/>
      <c r="P136" s="18"/>
    </row>
    <row r="137" spans="1:16" ht="45" customHeight="1" x14ac:dyDescent="0.2">
      <c r="A137" s="143" t="s">
        <v>58</v>
      </c>
      <c r="B137" s="143"/>
      <c r="C137" s="18"/>
      <c r="D137" s="18"/>
      <c r="E137" s="18"/>
      <c r="F137" s="18"/>
      <c r="G137" s="18"/>
      <c r="H137" s="18"/>
      <c r="I137" s="18"/>
      <c r="J137" s="18"/>
      <c r="K137" s="18"/>
      <c r="L137" s="18"/>
      <c r="M137" s="18"/>
      <c r="N137" s="18"/>
      <c r="O137" s="144" t="s">
        <v>44</v>
      </c>
      <c r="P137" s="144"/>
    </row>
    <row r="138" spans="1:16" ht="45" customHeight="1" x14ac:dyDescent="0.15">
      <c r="A138" s="145" t="s">
        <v>50</v>
      </c>
      <c r="B138" s="146"/>
      <c r="C138" s="151" t="s">
        <v>136</v>
      </c>
      <c r="D138" s="152"/>
      <c r="E138" s="152"/>
      <c r="F138" s="152"/>
      <c r="G138" s="152"/>
      <c r="H138" s="146"/>
      <c r="I138" s="151" t="s">
        <v>130</v>
      </c>
      <c r="J138" s="152"/>
      <c r="K138" s="146"/>
      <c r="L138" s="151" t="s">
        <v>131</v>
      </c>
      <c r="M138" s="152"/>
      <c r="N138" s="146"/>
      <c r="O138" s="62"/>
      <c r="P138" s="62"/>
    </row>
    <row r="139" spans="1:16" ht="45" customHeight="1" x14ac:dyDescent="0.15">
      <c r="A139" s="147"/>
      <c r="B139" s="148"/>
      <c r="C139" s="149"/>
      <c r="D139" s="153"/>
      <c r="E139" s="153"/>
      <c r="F139" s="153"/>
      <c r="G139" s="153"/>
      <c r="H139" s="150"/>
      <c r="I139" s="149"/>
      <c r="J139" s="153"/>
      <c r="K139" s="150"/>
      <c r="L139" s="149"/>
      <c r="M139" s="153"/>
      <c r="N139" s="150"/>
      <c r="O139" s="63" t="s">
        <v>30</v>
      </c>
      <c r="P139" s="63" t="s">
        <v>36</v>
      </c>
    </row>
    <row r="140" spans="1:16" ht="45" customHeight="1" x14ac:dyDescent="0.15">
      <c r="A140" s="147"/>
      <c r="B140" s="148"/>
      <c r="C140" s="64" t="s">
        <v>28</v>
      </c>
      <c r="D140" s="65"/>
      <c r="E140" s="66"/>
      <c r="F140" s="63" t="s">
        <v>29</v>
      </c>
      <c r="G140" s="63" t="s">
        <v>30</v>
      </c>
      <c r="H140" s="63" t="s">
        <v>31</v>
      </c>
      <c r="I140" s="67" t="s">
        <v>33</v>
      </c>
      <c r="J140" s="68"/>
      <c r="K140" s="69"/>
      <c r="L140" s="67" t="s">
        <v>28</v>
      </c>
      <c r="M140" s="68"/>
      <c r="N140" s="69"/>
      <c r="O140" s="63"/>
      <c r="P140" s="63"/>
    </row>
    <row r="141" spans="1:16" ht="45" customHeight="1" x14ac:dyDescent="0.15">
      <c r="A141" s="149"/>
      <c r="B141" s="150"/>
      <c r="C141" s="70" t="s">
        <v>27</v>
      </c>
      <c r="D141" s="71" t="s">
        <v>25</v>
      </c>
      <c r="E141" s="72" t="s">
        <v>26</v>
      </c>
      <c r="F141" s="73"/>
      <c r="G141" s="73"/>
      <c r="H141" s="74" t="s">
        <v>30</v>
      </c>
      <c r="I141" s="70" t="s">
        <v>32</v>
      </c>
      <c r="J141" s="71" t="s">
        <v>25</v>
      </c>
      <c r="K141" s="72" t="s">
        <v>26</v>
      </c>
      <c r="L141" s="70" t="s">
        <v>35</v>
      </c>
      <c r="M141" s="71" t="s">
        <v>25</v>
      </c>
      <c r="N141" s="72" t="s">
        <v>26</v>
      </c>
      <c r="O141" s="74" t="s">
        <v>37</v>
      </c>
      <c r="P141" s="74" t="s">
        <v>38</v>
      </c>
    </row>
    <row r="142" spans="1:16" ht="51" customHeight="1" x14ac:dyDescent="0.15">
      <c r="A142" s="55">
        <v>1</v>
      </c>
      <c r="B142" s="56" t="s">
        <v>15</v>
      </c>
      <c r="C142" s="57">
        <f>SUM(D142:E142)</f>
        <v>60</v>
      </c>
      <c r="D142" s="58">
        <v>34</v>
      </c>
      <c r="E142" s="108">
        <v>26</v>
      </c>
      <c r="F142" s="60">
        <v>50</v>
      </c>
      <c r="G142" s="61">
        <f>F142/C142</f>
        <v>0.83333333333333337</v>
      </c>
      <c r="H142" s="61">
        <v>0.83799999999999997</v>
      </c>
      <c r="I142" s="57">
        <f>SUM(J142:K142)</f>
        <v>49</v>
      </c>
      <c r="J142" s="58">
        <v>27</v>
      </c>
      <c r="K142" s="108">
        <v>22</v>
      </c>
      <c r="L142" s="57">
        <f>SUM(M142:N142)</f>
        <v>60</v>
      </c>
      <c r="M142" s="58">
        <v>34</v>
      </c>
      <c r="N142" s="108">
        <v>26</v>
      </c>
      <c r="O142" s="61">
        <f>I142/L142</f>
        <v>0.81666666666666665</v>
      </c>
      <c r="P142" s="60">
        <f>L142-C142</f>
        <v>0</v>
      </c>
    </row>
    <row r="143" spans="1:16" ht="51" customHeight="1" x14ac:dyDescent="0.15">
      <c r="A143" s="55">
        <v>2</v>
      </c>
      <c r="B143" s="56" t="s">
        <v>16</v>
      </c>
      <c r="C143" s="57">
        <f t="shared" ref="C143:C152" si="27">SUM(D143:E143)</f>
        <v>90</v>
      </c>
      <c r="D143" s="58">
        <v>49</v>
      </c>
      <c r="E143" s="108">
        <v>41</v>
      </c>
      <c r="F143" s="60">
        <v>87</v>
      </c>
      <c r="G143" s="61">
        <f t="shared" ref="G143:G152" si="28">F143/C143</f>
        <v>0.96666666666666667</v>
      </c>
      <c r="H143" s="61">
        <v>1.0369999999999999</v>
      </c>
      <c r="I143" s="57">
        <f t="shared" ref="I143:I152" si="29">SUM(J143:K143)</f>
        <v>89</v>
      </c>
      <c r="J143" s="58">
        <v>55</v>
      </c>
      <c r="K143" s="108">
        <v>34</v>
      </c>
      <c r="L143" s="57">
        <f t="shared" ref="L143:L152" si="30">SUM(M143:N143)</f>
        <v>90</v>
      </c>
      <c r="M143" s="58">
        <v>55</v>
      </c>
      <c r="N143" s="108">
        <v>35</v>
      </c>
      <c r="O143" s="61">
        <f t="shared" ref="O143:O152" si="31">I143/L143</f>
        <v>0.98888888888888893</v>
      </c>
      <c r="P143" s="60">
        <f t="shared" ref="P143:P152" si="32">L143-C143</f>
        <v>0</v>
      </c>
    </row>
    <row r="144" spans="1:16" ht="51" customHeight="1" x14ac:dyDescent="0.15">
      <c r="A144" s="55">
        <v>3</v>
      </c>
      <c r="B144" s="56" t="s">
        <v>17</v>
      </c>
      <c r="C144" s="57">
        <f t="shared" si="27"/>
        <v>120</v>
      </c>
      <c r="D144" s="58">
        <v>65</v>
      </c>
      <c r="E144" s="108">
        <v>55</v>
      </c>
      <c r="F144" s="60">
        <v>107</v>
      </c>
      <c r="G144" s="61">
        <f t="shared" si="28"/>
        <v>0.89166666666666672</v>
      </c>
      <c r="H144" s="61">
        <v>0.95499999999999996</v>
      </c>
      <c r="I144" s="57">
        <f t="shared" si="29"/>
        <v>118</v>
      </c>
      <c r="J144" s="58">
        <v>73</v>
      </c>
      <c r="K144" s="108">
        <v>45</v>
      </c>
      <c r="L144" s="57">
        <f t="shared" si="30"/>
        <v>120</v>
      </c>
      <c r="M144" s="58">
        <v>73</v>
      </c>
      <c r="N144" s="108">
        <v>47</v>
      </c>
      <c r="O144" s="61">
        <f t="shared" si="31"/>
        <v>0.98333333333333328</v>
      </c>
      <c r="P144" s="60">
        <f t="shared" si="32"/>
        <v>0</v>
      </c>
    </row>
    <row r="145" spans="1:16" ht="51" customHeight="1" x14ac:dyDescent="0.15">
      <c r="A145" s="55">
        <v>4</v>
      </c>
      <c r="B145" s="56" t="s">
        <v>18</v>
      </c>
      <c r="C145" s="57">
        <f t="shared" si="27"/>
        <v>60</v>
      </c>
      <c r="D145" s="58">
        <v>38</v>
      </c>
      <c r="E145" s="108">
        <v>22</v>
      </c>
      <c r="F145" s="60">
        <v>53</v>
      </c>
      <c r="G145" s="61">
        <f t="shared" si="28"/>
        <v>0.8833333333333333</v>
      </c>
      <c r="H145" s="61">
        <v>0.93300000000000005</v>
      </c>
      <c r="I145" s="57">
        <f t="shared" si="29"/>
        <v>58</v>
      </c>
      <c r="J145" s="58">
        <v>38</v>
      </c>
      <c r="K145" s="108">
        <v>20</v>
      </c>
      <c r="L145" s="57">
        <f t="shared" si="30"/>
        <v>60</v>
      </c>
      <c r="M145" s="58">
        <v>38</v>
      </c>
      <c r="N145" s="108">
        <v>22</v>
      </c>
      <c r="O145" s="61">
        <f t="shared" si="31"/>
        <v>0.96666666666666667</v>
      </c>
      <c r="P145" s="60">
        <f t="shared" si="32"/>
        <v>0</v>
      </c>
    </row>
    <row r="146" spans="1:16" ht="51" customHeight="1" x14ac:dyDescent="0.15">
      <c r="A146" s="55">
        <v>5</v>
      </c>
      <c r="B146" s="56" t="s">
        <v>19</v>
      </c>
      <c r="C146" s="57">
        <f t="shared" si="27"/>
        <v>80</v>
      </c>
      <c r="D146" s="58">
        <v>45</v>
      </c>
      <c r="E146" s="108">
        <v>35</v>
      </c>
      <c r="F146" s="60">
        <v>71</v>
      </c>
      <c r="G146" s="61">
        <f t="shared" si="28"/>
        <v>0.88749999999999996</v>
      </c>
      <c r="H146" s="61">
        <v>0.9</v>
      </c>
      <c r="I146" s="57">
        <f t="shared" si="29"/>
        <v>80</v>
      </c>
      <c r="J146" s="58">
        <v>49</v>
      </c>
      <c r="K146" s="108">
        <v>31</v>
      </c>
      <c r="L146" s="57">
        <f t="shared" si="30"/>
        <v>80</v>
      </c>
      <c r="M146" s="58">
        <v>49</v>
      </c>
      <c r="N146" s="108">
        <v>31</v>
      </c>
      <c r="O146" s="61">
        <f t="shared" si="31"/>
        <v>1</v>
      </c>
      <c r="P146" s="60">
        <f t="shared" si="32"/>
        <v>0</v>
      </c>
    </row>
    <row r="147" spans="1:16" ht="51" customHeight="1" x14ac:dyDescent="0.15">
      <c r="A147" s="55">
        <v>6</v>
      </c>
      <c r="B147" s="56" t="s">
        <v>20</v>
      </c>
      <c r="C147" s="57">
        <f t="shared" si="27"/>
        <v>90</v>
      </c>
      <c r="D147" s="58">
        <v>50</v>
      </c>
      <c r="E147" s="108">
        <v>40</v>
      </c>
      <c r="F147" s="60">
        <v>83</v>
      </c>
      <c r="G147" s="61">
        <f t="shared" si="28"/>
        <v>0.92222222222222228</v>
      </c>
      <c r="H147" s="61">
        <v>0.98499999999999999</v>
      </c>
      <c r="I147" s="57">
        <f t="shared" si="29"/>
        <v>90</v>
      </c>
      <c r="J147" s="58">
        <v>52</v>
      </c>
      <c r="K147" s="108">
        <v>38</v>
      </c>
      <c r="L147" s="57">
        <f t="shared" si="30"/>
        <v>90</v>
      </c>
      <c r="M147" s="58">
        <v>52</v>
      </c>
      <c r="N147" s="108">
        <v>38</v>
      </c>
      <c r="O147" s="61">
        <f t="shared" si="31"/>
        <v>1</v>
      </c>
      <c r="P147" s="60">
        <f t="shared" si="32"/>
        <v>0</v>
      </c>
    </row>
    <row r="148" spans="1:16" ht="51" customHeight="1" x14ac:dyDescent="0.15">
      <c r="A148" s="55">
        <v>7</v>
      </c>
      <c r="B148" s="56" t="s">
        <v>21</v>
      </c>
      <c r="C148" s="57">
        <f t="shared" si="27"/>
        <v>130</v>
      </c>
      <c r="D148" s="58">
        <v>73</v>
      </c>
      <c r="E148" s="108">
        <v>57</v>
      </c>
      <c r="F148" s="60">
        <v>123</v>
      </c>
      <c r="G148" s="61">
        <f t="shared" si="28"/>
        <v>0.94615384615384612</v>
      </c>
      <c r="H148" s="61">
        <v>1.014</v>
      </c>
      <c r="I148" s="57">
        <f t="shared" si="29"/>
        <v>130</v>
      </c>
      <c r="J148" s="58">
        <v>83</v>
      </c>
      <c r="K148" s="108">
        <v>47</v>
      </c>
      <c r="L148" s="57">
        <f t="shared" si="30"/>
        <v>130</v>
      </c>
      <c r="M148" s="58">
        <v>83</v>
      </c>
      <c r="N148" s="108">
        <v>47</v>
      </c>
      <c r="O148" s="61">
        <f t="shared" si="31"/>
        <v>1</v>
      </c>
      <c r="P148" s="60">
        <f t="shared" si="32"/>
        <v>0</v>
      </c>
    </row>
    <row r="149" spans="1:16" ht="51" customHeight="1" x14ac:dyDescent="0.15">
      <c r="A149" s="55">
        <v>8</v>
      </c>
      <c r="B149" s="56" t="s">
        <v>22</v>
      </c>
      <c r="C149" s="57">
        <f t="shared" si="27"/>
        <v>110</v>
      </c>
      <c r="D149" s="58">
        <v>68</v>
      </c>
      <c r="E149" s="108">
        <v>42</v>
      </c>
      <c r="F149" s="60">
        <v>108</v>
      </c>
      <c r="G149" s="61">
        <f t="shared" si="28"/>
        <v>0.98181818181818181</v>
      </c>
      <c r="H149" s="61">
        <v>1.024</v>
      </c>
      <c r="I149" s="57">
        <f t="shared" si="29"/>
        <v>110</v>
      </c>
      <c r="J149" s="58">
        <v>70</v>
      </c>
      <c r="K149" s="108">
        <v>40</v>
      </c>
      <c r="L149" s="57">
        <f t="shared" si="30"/>
        <v>110</v>
      </c>
      <c r="M149" s="58">
        <v>70</v>
      </c>
      <c r="N149" s="108">
        <v>40</v>
      </c>
      <c r="O149" s="61">
        <f t="shared" si="31"/>
        <v>1</v>
      </c>
      <c r="P149" s="60">
        <f t="shared" si="32"/>
        <v>0</v>
      </c>
    </row>
    <row r="150" spans="1:16" ht="51" customHeight="1" x14ac:dyDescent="0.15">
      <c r="A150" s="55">
        <v>9</v>
      </c>
      <c r="B150" s="56" t="s">
        <v>24</v>
      </c>
      <c r="C150" s="57">
        <f t="shared" si="27"/>
        <v>150</v>
      </c>
      <c r="D150" s="58">
        <v>90</v>
      </c>
      <c r="E150" s="108">
        <v>60</v>
      </c>
      <c r="F150" s="60">
        <v>137</v>
      </c>
      <c r="G150" s="61">
        <f t="shared" si="28"/>
        <v>0.91333333333333333</v>
      </c>
      <c r="H150" s="61">
        <v>0.94199999999999995</v>
      </c>
      <c r="I150" s="57">
        <f t="shared" si="29"/>
        <v>129</v>
      </c>
      <c r="J150" s="58">
        <v>83</v>
      </c>
      <c r="K150" s="108">
        <v>46</v>
      </c>
      <c r="L150" s="57">
        <f t="shared" si="30"/>
        <v>150</v>
      </c>
      <c r="M150" s="58">
        <v>90</v>
      </c>
      <c r="N150" s="108">
        <v>60</v>
      </c>
      <c r="O150" s="61">
        <f t="shared" si="31"/>
        <v>0.86</v>
      </c>
      <c r="P150" s="60">
        <f t="shared" si="32"/>
        <v>0</v>
      </c>
    </row>
    <row r="151" spans="1:16" ht="51" customHeight="1" x14ac:dyDescent="0.15">
      <c r="A151" s="55">
        <v>10</v>
      </c>
      <c r="B151" s="56" t="s">
        <v>23</v>
      </c>
      <c r="C151" s="57">
        <f t="shared" si="27"/>
        <v>150</v>
      </c>
      <c r="D151" s="58">
        <v>93</v>
      </c>
      <c r="E151" s="108">
        <v>57</v>
      </c>
      <c r="F151" s="60">
        <v>150</v>
      </c>
      <c r="G151" s="61">
        <f t="shared" si="28"/>
        <v>1</v>
      </c>
      <c r="H151" s="61">
        <v>1.054</v>
      </c>
      <c r="I151" s="57">
        <f t="shared" si="29"/>
        <v>150</v>
      </c>
      <c r="J151" s="58">
        <v>94</v>
      </c>
      <c r="K151" s="108">
        <v>56</v>
      </c>
      <c r="L151" s="57">
        <f t="shared" si="30"/>
        <v>150</v>
      </c>
      <c r="M151" s="58">
        <v>94</v>
      </c>
      <c r="N151" s="108">
        <v>56</v>
      </c>
      <c r="O151" s="61">
        <f t="shared" si="31"/>
        <v>1</v>
      </c>
      <c r="P151" s="60">
        <f t="shared" si="32"/>
        <v>0</v>
      </c>
    </row>
    <row r="152" spans="1:16" ht="51" customHeight="1" x14ac:dyDescent="0.15">
      <c r="A152" s="55" t="s">
        <v>7</v>
      </c>
      <c r="B152" s="56"/>
      <c r="C152" s="109">
        <f t="shared" si="27"/>
        <v>1040</v>
      </c>
      <c r="D152" s="58">
        <f>SUM(D142:D151)</f>
        <v>605</v>
      </c>
      <c r="E152" s="108">
        <f>SUM(E142:E151)</f>
        <v>435</v>
      </c>
      <c r="F152" s="60">
        <f>SUM(F142:F151)</f>
        <v>969</v>
      </c>
      <c r="G152" s="61">
        <f t="shared" si="28"/>
        <v>0.93173076923076925</v>
      </c>
      <c r="H152" s="61">
        <f>E255/100</f>
        <v>0.98</v>
      </c>
      <c r="I152" s="109">
        <f t="shared" si="29"/>
        <v>1003</v>
      </c>
      <c r="J152" s="58">
        <f>SUM(J142:J151)</f>
        <v>624</v>
      </c>
      <c r="K152" s="108">
        <f>SUM(K142:K151)</f>
        <v>379</v>
      </c>
      <c r="L152" s="109">
        <f t="shared" si="30"/>
        <v>1040</v>
      </c>
      <c r="M152" s="58">
        <f>SUM(M142:M151)</f>
        <v>638</v>
      </c>
      <c r="N152" s="108">
        <f>SUM(N142:N151)</f>
        <v>402</v>
      </c>
      <c r="O152" s="61">
        <f t="shared" si="31"/>
        <v>0.96442307692307694</v>
      </c>
      <c r="P152" s="60">
        <f t="shared" si="32"/>
        <v>0</v>
      </c>
    </row>
    <row r="153" spans="1:16" ht="34.5" customHeight="1" x14ac:dyDescent="0.15">
      <c r="A153" s="33"/>
      <c r="B153" s="18"/>
      <c r="C153" s="18"/>
      <c r="D153" s="18"/>
      <c r="E153" s="18"/>
      <c r="F153" s="18"/>
      <c r="G153" s="18"/>
      <c r="H153" s="18"/>
      <c r="I153" s="18"/>
      <c r="J153" s="18"/>
      <c r="K153" s="18"/>
      <c r="L153" s="18"/>
      <c r="M153" s="18"/>
      <c r="N153" s="18"/>
      <c r="O153" s="18"/>
      <c r="P153" s="18"/>
    </row>
    <row r="154" spans="1:16" ht="39" customHeight="1" x14ac:dyDescent="0.2">
      <c r="A154" s="141" t="s">
        <v>59</v>
      </c>
      <c r="B154" s="141"/>
      <c r="C154" s="18"/>
      <c r="D154" s="18"/>
      <c r="E154" s="18"/>
      <c r="F154" s="18"/>
      <c r="G154" s="18"/>
      <c r="H154" s="18"/>
      <c r="I154" s="18"/>
      <c r="J154" s="18"/>
      <c r="K154" s="18"/>
      <c r="L154" s="18"/>
      <c r="M154" s="144" t="s">
        <v>44</v>
      </c>
      <c r="N154" s="144"/>
      <c r="O154" s="18"/>
      <c r="P154" s="18"/>
    </row>
    <row r="155" spans="1:16" ht="30.75" customHeight="1" x14ac:dyDescent="0.2">
      <c r="A155" s="145" t="s">
        <v>50</v>
      </c>
      <c r="B155" s="146"/>
      <c r="C155" s="162" t="s">
        <v>137</v>
      </c>
      <c r="D155" s="163"/>
      <c r="E155" s="163"/>
      <c r="F155" s="164"/>
      <c r="G155" s="162" t="s">
        <v>132</v>
      </c>
      <c r="H155" s="164"/>
      <c r="I155" s="162" t="s">
        <v>132</v>
      </c>
      <c r="J155" s="164"/>
      <c r="K155" s="76"/>
      <c r="L155" s="77"/>
      <c r="M155" s="76"/>
      <c r="N155" s="77"/>
      <c r="O155" s="18"/>
      <c r="P155" s="18"/>
    </row>
    <row r="156" spans="1:16" ht="55.5" customHeight="1" x14ac:dyDescent="0.15">
      <c r="A156" s="147"/>
      <c r="B156" s="148"/>
      <c r="C156" s="165" t="s">
        <v>39</v>
      </c>
      <c r="D156" s="166"/>
      <c r="E156" s="166"/>
      <c r="F156" s="167"/>
      <c r="G156" s="168" t="s">
        <v>127</v>
      </c>
      <c r="H156" s="167"/>
      <c r="I156" s="165" t="s">
        <v>34</v>
      </c>
      <c r="J156" s="167"/>
      <c r="K156" s="147" t="s">
        <v>30</v>
      </c>
      <c r="L156" s="148"/>
      <c r="M156" s="147" t="s">
        <v>36</v>
      </c>
      <c r="N156" s="148"/>
      <c r="O156" s="18"/>
      <c r="P156" s="18"/>
    </row>
    <row r="157" spans="1:16" ht="39" customHeight="1" x14ac:dyDescent="0.15">
      <c r="A157" s="147"/>
      <c r="B157" s="148"/>
      <c r="C157" s="78" t="s">
        <v>41</v>
      </c>
      <c r="D157" s="79" t="s">
        <v>29</v>
      </c>
      <c r="E157" s="80" t="s">
        <v>40</v>
      </c>
      <c r="F157" s="81" t="s">
        <v>31</v>
      </c>
      <c r="G157" s="181" t="s">
        <v>115</v>
      </c>
      <c r="H157" s="182"/>
      <c r="I157" s="181" t="s">
        <v>41</v>
      </c>
      <c r="J157" s="182"/>
      <c r="K157" s="82"/>
      <c r="L157" s="83"/>
      <c r="M157" s="82"/>
      <c r="N157" s="83"/>
      <c r="O157" s="18"/>
      <c r="P157" s="18"/>
    </row>
    <row r="158" spans="1:16" ht="39" customHeight="1" x14ac:dyDescent="0.15">
      <c r="A158" s="149"/>
      <c r="B158" s="150"/>
      <c r="C158" s="84" t="s">
        <v>27</v>
      </c>
      <c r="D158" s="85"/>
      <c r="E158" s="73"/>
      <c r="F158" s="86" t="s">
        <v>30</v>
      </c>
      <c r="G158" s="183" t="s">
        <v>114</v>
      </c>
      <c r="H158" s="184"/>
      <c r="I158" s="185" t="s">
        <v>35</v>
      </c>
      <c r="J158" s="186"/>
      <c r="K158" s="149" t="s">
        <v>37</v>
      </c>
      <c r="L158" s="150"/>
      <c r="M158" s="149" t="s">
        <v>38</v>
      </c>
      <c r="N158" s="150"/>
      <c r="O158" s="18"/>
      <c r="P158" s="18"/>
    </row>
    <row r="159" spans="1:16" ht="48" customHeight="1" x14ac:dyDescent="0.15">
      <c r="A159" s="55">
        <v>1</v>
      </c>
      <c r="B159" s="56" t="s">
        <v>45</v>
      </c>
      <c r="C159" s="87">
        <v>75</v>
      </c>
      <c r="D159" s="88">
        <v>73</v>
      </c>
      <c r="E159" s="89">
        <f>D159/C159</f>
        <v>0.97333333333333338</v>
      </c>
      <c r="F159" s="110">
        <v>1.0529999999999999</v>
      </c>
      <c r="G159" s="169">
        <v>73</v>
      </c>
      <c r="H159" s="170"/>
      <c r="I159" s="169">
        <v>75</v>
      </c>
      <c r="J159" s="170"/>
      <c r="K159" s="171">
        <f>G159/I159</f>
        <v>0.97333333333333338</v>
      </c>
      <c r="L159" s="172"/>
      <c r="M159" s="173">
        <f>I159-C159</f>
        <v>0</v>
      </c>
      <c r="N159" s="174"/>
      <c r="O159" s="18"/>
      <c r="P159" s="18"/>
    </row>
    <row r="160" spans="1:16" ht="48" customHeight="1" x14ac:dyDescent="0.15">
      <c r="A160" s="55">
        <v>2</v>
      </c>
      <c r="B160" s="56" t="s">
        <v>46</v>
      </c>
      <c r="C160" s="87">
        <v>35</v>
      </c>
      <c r="D160" s="88">
        <v>37</v>
      </c>
      <c r="E160" s="89">
        <f t="shared" ref="E160:E161" si="33">D160/C160</f>
        <v>1.0571428571428572</v>
      </c>
      <c r="F160" s="110">
        <v>1.181</v>
      </c>
      <c r="G160" s="169">
        <v>35</v>
      </c>
      <c r="H160" s="170"/>
      <c r="I160" s="169">
        <v>35</v>
      </c>
      <c r="J160" s="170"/>
      <c r="K160" s="171">
        <f t="shared" ref="K160:K161" si="34">G160/I160</f>
        <v>1</v>
      </c>
      <c r="L160" s="172"/>
      <c r="M160" s="200">
        <f t="shared" ref="M160:M161" si="35">I160-C160</f>
        <v>0</v>
      </c>
      <c r="N160" s="201"/>
      <c r="O160" s="18"/>
      <c r="P160" s="18"/>
    </row>
    <row r="161" spans="1:16" ht="48" customHeight="1" x14ac:dyDescent="0.15">
      <c r="A161" s="55" t="s">
        <v>7</v>
      </c>
      <c r="B161" s="56"/>
      <c r="C161" s="87">
        <f>SUM(C159:C160)</f>
        <v>110</v>
      </c>
      <c r="D161" s="88">
        <f>SUM(D159:D160)</f>
        <v>110</v>
      </c>
      <c r="E161" s="89">
        <f t="shared" si="33"/>
        <v>1</v>
      </c>
      <c r="F161" s="110">
        <v>1.0940000000000001</v>
      </c>
      <c r="G161" s="175">
        <f>SUM(G159:H160)</f>
        <v>108</v>
      </c>
      <c r="H161" s="176"/>
      <c r="I161" s="175">
        <f>SUM(I159:J160)</f>
        <v>110</v>
      </c>
      <c r="J161" s="176"/>
      <c r="K161" s="177">
        <f t="shared" si="34"/>
        <v>0.98181818181818181</v>
      </c>
      <c r="L161" s="178"/>
      <c r="M161" s="212">
        <f t="shared" si="35"/>
        <v>0</v>
      </c>
      <c r="N161" s="213"/>
      <c r="O161" s="18"/>
      <c r="P161" s="18"/>
    </row>
    <row r="162" spans="1:16" ht="34.5" customHeight="1" x14ac:dyDescent="0.15">
      <c r="A162" s="33"/>
      <c r="B162" s="18"/>
      <c r="C162" s="18"/>
      <c r="D162" s="18"/>
      <c r="E162" s="18"/>
      <c r="F162" s="18"/>
      <c r="G162" s="18"/>
      <c r="H162" s="18"/>
      <c r="I162" s="18"/>
      <c r="J162" s="18"/>
      <c r="K162" s="18"/>
      <c r="L162" s="18"/>
      <c r="M162" s="18"/>
      <c r="N162" s="18"/>
      <c r="O162" s="18"/>
      <c r="P162" s="18"/>
    </row>
    <row r="163" spans="1:16" ht="33" customHeight="1" x14ac:dyDescent="0.2">
      <c r="A163" s="141" t="s">
        <v>61</v>
      </c>
      <c r="B163" s="141"/>
      <c r="C163" s="18"/>
      <c r="D163" s="18"/>
      <c r="E163" s="18"/>
      <c r="F163" s="18"/>
      <c r="G163" s="18"/>
      <c r="H163" s="189" t="s">
        <v>44</v>
      </c>
      <c r="I163" s="189"/>
      <c r="J163" s="18"/>
      <c r="K163" s="18"/>
      <c r="L163" s="18"/>
      <c r="M163" s="18"/>
      <c r="N163" s="18"/>
      <c r="O163" s="18"/>
      <c r="P163" s="18"/>
    </row>
    <row r="164" spans="1:16" ht="33" customHeight="1" x14ac:dyDescent="0.2">
      <c r="A164" s="145" t="s">
        <v>50</v>
      </c>
      <c r="B164" s="146"/>
      <c r="C164" s="162" t="s">
        <v>137</v>
      </c>
      <c r="D164" s="163"/>
      <c r="E164" s="163"/>
      <c r="F164" s="163"/>
      <c r="G164" s="163"/>
      <c r="H164" s="163"/>
      <c r="I164" s="164"/>
      <c r="J164" s="18"/>
      <c r="K164" s="18"/>
      <c r="L164" s="18"/>
      <c r="M164" s="18"/>
      <c r="N164" s="18"/>
      <c r="O164" s="18"/>
      <c r="P164" s="18"/>
    </row>
    <row r="165" spans="1:16" ht="33" customHeight="1" x14ac:dyDescent="0.15">
      <c r="A165" s="147"/>
      <c r="B165" s="148"/>
      <c r="C165" s="165" t="s">
        <v>39</v>
      </c>
      <c r="D165" s="166"/>
      <c r="E165" s="166"/>
      <c r="F165" s="166"/>
      <c r="G165" s="166"/>
      <c r="H165" s="166"/>
      <c r="I165" s="167"/>
      <c r="J165" s="18"/>
      <c r="K165" s="18"/>
      <c r="L165" s="18"/>
      <c r="M165" s="18"/>
      <c r="N165" s="18"/>
      <c r="O165" s="18"/>
      <c r="P165" s="18"/>
    </row>
    <row r="166" spans="1:16" ht="33" customHeight="1" x14ac:dyDescent="0.15">
      <c r="A166" s="147"/>
      <c r="B166" s="148"/>
      <c r="C166" s="67" t="s">
        <v>28</v>
      </c>
      <c r="D166" s="68"/>
      <c r="E166" s="68"/>
      <c r="F166" s="68"/>
      <c r="G166" s="80" t="s">
        <v>29</v>
      </c>
      <c r="H166" s="79" t="s">
        <v>30</v>
      </c>
      <c r="I166" s="80" t="s">
        <v>31</v>
      </c>
      <c r="J166" s="18"/>
      <c r="K166" s="18"/>
      <c r="L166" s="18"/>
      <c r="M166" s="18"/>
      <c r="N166" s="18"/>
      <c r="O166" s="18"/>
      <c r="P166" s="18"/>
    </row>
    <row r="167" spans="1:16" ht="33" customHeight="1" x14ac:dyDescent="0.15">
      <c r="A167" s="149"/>
      <c r="B167" s="150"/>
      <c r="C167" s="70" t="s">
        <v>27</v>
      </c>
      <c r="D167" s="71" t="s">
        <v>47</v>
      </c>
      <c r="E167" s="71" t="s">
        <v>48</v>
      </c>
      <c r="F167" s="72" t="s">
        <v>49</v>
      </c>
      <c r="G167" s="111"/>
      <c r="H167" s="112"/>
      <c r="I167" s="74" t="s">
        <v>30</v>
      </c>
      <c r="J167" s="18"/>
      <c r="K167" s="18"/>
      <c r="L167" s="18"/>
      <c r="M167" s="18"/>
      <c r="N167" s="18"/>
      <c r="O167" s="18"/>
      <c r="P167" s="18"/>
    </row>
    <row r="168" spans="1:16" ht="48" customHeight="1" x14ac:dyDescent="0.15">
      <c r="A168" s="113" t="s">
        <v>51</v>
      </c>
      <c r="B168" s="77"/>
      <c r="C168" s="101">
        <f>SUM(C169:C170)</f>
        <v>230</v>
      </c>
      <c r="D168" s="99">
        <f>D169+D170</f>
        <v>60</v>
      </c>
      <c r="E168" s="99">
        <f>E169+E170</f>
        <v>101</v>
      </c>
      <c r="F168" s="100">
        <f>F169+F170</f>
        <v>69</v>
      </c>
      <c r="G168" s="114">
        <f>G169+G170</f>
        <v>230</v>
      </c>
      <c r="H168" s="115">
        <f>G168/C168</f>
        <v>1</v>
      </c>
      <c r="I168" s="116">
        <v>1.083</v>
      </c>
      <c r="J168" s="18"/>
      <c r="K168" s="18"/>
      <c r="L168" s="18"/>
      <c r="M168" s="18"/>
      <c r="N168" s="18"/>
      <c r="O168" s="18"/>
      <c r="P168" s="18"/>
    </row>
    <row r="169" spans="1:16" ht="48" customHeight="1" x14ac:dyDescent="0.15">
      <c r="A169" s="37"/>
      <c r="B169" s="56" t="s">
        <v>53</v>
      </c>
      <c r="C169" s="57">
        <f>SUM(D169:F169)</f>
        <v>60</v>
      </c>
      <c r="D169" s="58">
        <v>60</v>
      </c>
      <c r="E169" s="104"/>
      <c r="F169" s="105"/>
      <c r="G169" s="60">
        <v>62</v>
      </c>
      <c r="H169" s="117">
        <f>G169/C169</f>
        <v>1.0333333333333334</v>
      </c>
      <c r="I169" s="61">
        <v>1.083</v>
      </c>
      <c r="J169" s="18"/>
      <c r="K169" s="18"/>
      <c r="L169" s="18"/>
      <c r="M169" s="18"/>
      <c r="N169" s="18"/>
      <c r="O169" s="18"/>
      <c r="P169" s="18"/>
    </row>
    <row r="170" spans="1:16" ht="48" customHeight="1" x14ac:dyDescent="0.15">
      <c r="A170" s="118"/>
      <c r="B170" s="56" t="s">
        <v>54</v>
      </c>
      <c r="C170" s="57">
        <f>SUM(D170:F170)</f>
        <v>170</v>
      </c>
      <c r="D170" s="104"/>
      <c r="E170" s="58">
        <v>101</v>
      </c>
      <c r="F170" s="59">
        <v>69</v>
      </c>
      <c r="G170" s="60">
        <v>168</v>
      </c>
      <c r="H170" s="117">
        <f>G170/C170</f>
        <v>0.9882352941176471</v>
      </c>
      <c r="I170" s="61">
        <v>1.002</v>
      </c>
      <c r="J170" s="18"/>
      <c r="K170" s="18"/>
      <c r="L170" s="18"/>
      <c r="M170" s="18"/>
      <c r="N170" s="18"/>
      <c r="O170" s="18"/>
      <c r="P170" s="18"/>
    </row>
    <row r="171" spans="1:16" ht="15" customHeight="1" x14ac:dyDescent="0.2">
      <c r="A171" s="33"/>
      <c r="B171" s="18"/>
      <c r="C171" s="18"/>
      <c r="D171" s="18"/>
      <c r="E171" s="18"/>
      <c r="F171" s="18"/>
      <c r="G171" s="38"/>
      <c r="H171" s="38"/>
      <c r="I171" s="51"/>
      <c r="J171" s="51"/>
      <c r="K171" s="18"/>
      <c r="L171" s="18"/>
      <c r="M171" s="18"/>
      <c r="N171" s="18"/>
      <c r="O171" s="144" t="s">
        <v>44</v>
      </c>
      <c r="P171" s="144"/>
    </row>
    <row r="172" spans="1:16" ht="33" customHeight="1" x14ac:dyDescent="0.2">
      <c r="A172" s="33"/>
      <c r="B172" s="18"/>
      <c r="C172" s="18"/>
      <c r="D172" s="76"/>
      <c r="E172" s="90"/>
      <c r="F172" s="77"/>
      <c r="G172" s="162" t="s">
        <v>133</v>
      </c>
      <c r="H172" s="163"/>
      <c r="I172" s="163"/>
      <c r="J172" s="164"/>
      <c r="K172" s="145" t="s">
        <v>134</v>
      </c>
      <c r="L172" s="152"/>
      <c r="M172" s="152"/>
      <c r="N172" s="146"/>
      <c r="O172" s="62"/>
      <c r="P172" s="62"/>
    </row>
    <row r="173" spans="1:16" ht="33" customHeight="1" x14ac:dyDescent="0.15">
      <c r="A173" s="33"/>
      <c r="B173" s="18"/>
      <c r="C173" s="18"/>
      <c r="D173" s="91"/>
      <c r="E173" s="92"/>
      <c r="F173" s="83"/>
      <c r="G173" s="165" t="s">
        <v>39</v>
      </c>
      <c r="H173" s="166"/>
      <c r="I173" s="166"/>
      <c r="J173" s="167"/>
      <c r="K173" s="149"/>
      <c r="L173" s="153"/>
      <c r="M173" s="153"/>
      <c r="N173" s="150"/>
      <c r="O173" s="63" t="s">
        <v>30</v>
      </c>
      <c r="P173" s="63" t="s">
        <v>36</v>
      </c>
    </row>
    <row r="174" spans="1:16" ht="33" customHeight="1" x14ac:dyDescent="0.15">
      <c r="A174" s="33"/>
      <c r="B174" s="18"/>
      <c r="C174" s="18"/>
      <c r="D174" s="91"/>
      <c r="E174" s="92"/>
      <c r="F174" s="83"/>
      <c r="G174" s="75" t="s">
        <v>33</v>
      </c>
      <c r="H174" s="68"/>
      <c r="I174" s="68"/>
      <c r="J174" s="69"/>
      <c r="K174" s="187" t="s">
        <v>112</v>
      </c>
      <c r="L174" s="188"/>
      <c r="M174" s="68"/>
      <c r="N174" s="68"/>
      <c r="O174" s="63"/>
      <c r="P174" s="63"/>
    </row>
    <row r="175" spans="1:16" ht="33" customHeight="1" x14ac:dyDescent="0.15">
      <c r="A175" s="33"/>
      <c r="B175" s="18"/>
      <c r="C175" s="18"/>
      <c r="D175" s="93"/>
      <c r="E175" s="94"/>
      <c r="F175" s="95"/>
      <c r="G175" s="96" t="s">
        <v>32</v>
      </c>
      <c r="H175" s="71" t="s">
        <v>47</v>
      </c>
      <c r="I175" s="71" t="s">
        <v>48</v>
      </c>
      <c r="J175" s="72" t="s">
        <v>49</v>
      </c>
      <c r="K175" s="70" t="s">
        <v>35</v>
      </c>
      <c r="L175" s="71" t="s">
        <v>47</v>
      </c>
      <c r="M175" s="71" t="s">
        <v>48</v>
      </c>
      <c r="N175" s="97" t="s">
        <v>49</v>
      </c>
      <c r="O175" s="74" t="s">
        <v>37</v>
      </c>
      <c r="P175" s="74" t="s">
        <v>38</v>
      </c>
    </row>
    <row r="176" spans="1:16" ht="48" customHeight="1" x14ac:dyDescent="0.15">
      <c r="A176" s="33"/>
      <c r="B176" s="18"/>
      <c r="C176" s="18"/>
      <c r="D176" s="211" t="s">
        <v>51</v>
      </c>
      <c r="E176" s="211"/>
      <c r="F176" s="211"/>
      <c r="G176" s="98">
        <f t="shared" ref="G176:N176" si="36">G177+G178</f>
        <v>219</v>
      </c>
      <c r="H176" s="99">
        <f t="shared" si="36"/>
        <v>58</v>
      </c>
      <c r="I176" s="99">
        <f t="shared" si="36"/>
        <v>100</v>
      </c>
      <c r="J176" s="100">
        <f t="shared" si="36"/>
        <v>61</v>
      </c>
      <c r="K176" s="101">
        <f t="shared" si="36"/>
        <v>230</v>
      </c>
      <c r="L176" s="99">
        <f t="shared" si="36"/>
        <v>60</v>
      </c>
      <c r="M176" s="99">
        <f t="shared" si="36"/>
        <v>101</v>
      </c>
      <c r="N176" s="102">
        <f t="shared" si="36"/>
        <v>69</v>
      </c>
      <c r="O176" s="61">
        <f>G176/K176</f>
        <v>0.95217391304347831</v>
      </c>
      <c r="P176" s="60">
        <f>K176-C168</f>
        <v>0</v>
      </c>
    </row>
    <row r="177" spans="1:19" ht="48" customHeight="1" x14ac:dyDescent="0.15">
      <c r="A177" s="33"/>
      <c r="B177" s="18"/>
      <c r="C177" s="18"/>
      <c r="D177" s="211" t="s">
        <v>110</v>
      </c>
      <c r="E177" s="211"/>
      <c r="F177" s="211"/>
      <c r="G177" s="103">
        <f>H177+I177+J177</f>
        <v>58</v>
      </c>
      <c r="H177" s="58">
        <v>58</v>
      </c>
      <c r="I177" s="104"/>
      <c r="J177" s="105"/>
      <c r="K177" s="57">
        <f>L177+M177+N177</f>
        <v>60</v>
      </c>
      <c r="L177" s="58">
        <v>60</v>
      </c>
      <c r="M177" s="104"/>
      <c r="N177" s="106"/>
      <c r="O177" s="61">
        <f>G177/K177</f>
        <v>0.96666666666666667</v>
      </c>
      <c r="P177" s="60">
        <f t="shared" ref="P177:P178" si="37">K177-C169</f>
        <v>0</v>
      </c>
    </row>
    <row r="178" spans="1:19" ht="48" customHeight="1" x14ac:dyDescent="0.15">
      <c r="A178" s="33"/>
      <c r="B178" s="18"/>
      <c r="C178" s="18"/>
      <c r="D178" s="211" t="s">
        <v>111</v>
      </c>
      <c r="E178" s="211"/>
      <c r="F178" s="211"/>
      <c r="G178" s="103">
        <f>H178+I178+J178</f>
        <v>161</v>
      </c>
      <c r="H178" s="104"/>
      <c r="I178" s="58">
        <v>100</v>
      </c>
      <c r="J178" s="59">
        <v>61</v>
      </c>
      <c r="K178" s="57">
        <f>L178+M178+N178</f>
        <v>170</v>
      </c>
      <c r="L178" s="104"/>
      <c r="M178" s="58">
        <v>101</v>
      </c>
      <c r="N178" s="107">
        <v>69</v>
      </c>
      <c r="O178" s="61">
        <f>G178/K178</f>
        <v>0.94705882352941173</v>
      </c>
      <c r="P178" s="60">
        <f t="shared" si="37"/>
        <v>0</v>
      </c>
    </row>
    <row r="179" spans="1:19" ht="14.25" customHeight="1" x14ac:dyDescent="0.15">
      <c r="A179" s="33"/>
      <c r="B179" s="18"/>
      <c r="C179" s="18"/>
      <c r="D179" s="18"/>
      <c r="E179" s="18"/>
      <c r="F179" s="18"/>
      <c r="G179" s="18"/>
      <c r="H179" s="18"/>
      <c r="I179" s="18"/>
      <c r="J179" s="18"/>
      <c r="K179" s="18"/>
      <c r="L179" s="18"/>
      <c r="M179" s="18"/>
      <c r="N179" s="18"/>
      <c r="O179" s="18"/>
      <c r="P179" s="18"/>
    </row>
    <row r="180" spans="1:19" s="2" customFormat="1" ht="33" customHeight="1" x14ac:dyDescent="0.2">
      <c r="A180" s="141" t="s">
        <v>119</v>
      </c>
      <c r="B180" s="141"/>
      <c r="C180" s="18"/>
      <c r="D180" s="18"/>
      <c r="E180" s="18"/>
      <c r="F180" s="18"/>
      <c r="G180" s="18"/>
      <c r="H180" s="18"/>
      <c r="I180" s="18"/>
      <c r="J180" s="18"/>
      <c r="K180" s="18"/>
      <c r="L180" s="18"/>
      <c r="M180" s="18"/>
      <c r="N180" s="18"/>
      <c r="O180" s="144" t="s">
        <v>44</v>
      </c>
      <c r="P180" s="144"/>
      <c r="Q180" s="1"/>
      <c r="R180" s="1"/>
      <c r="S180" s="1"/>
    </row>
    <row r="181" spans="1:19" s="2" customFormat="1" ht="43.5" customHeight="1" x14ac:dyDescent="0.2">
      <c r="A181" s="145" t="s">
        <v>50</v>
      </c>
      <c r="B181" s="146"/>
      <c r="C181" s="162" t="s">
        <v>137</v>
      </c>
      <c r="D181" s="163"/>
      <c r="E181" s="163"/>
      <c r="F181" s="163"/>
      <c r="G181" s="163"/>
      <c r="H181" s="164"/>
      <c r="I181" s="204" t="s">
        <v>135</v>
      </c>
      <c r="J181" s="164"/>
      <c r="K181" s="162" t="s">
        <v>132</v>
      </c>
      <c r="L181" s="164"/>
      <c r="M181" s="145"/>
      <c r="N181" s="146"/>
      <c r="O181" s="145"/>
      <c r="P181" s="146"/>
      <c r="Q181" s="1"/>
      <c r="R181" s="1"/>
      <c r="S181" s="1"/>
    </row>
    <row r="182" spans="1:19" s="2" customFormat="1" ht="43.5" customHeight="1" x14ac:dyDescent="0.15">
      <c r="A182" s="147"/>
      <c r="B182" s="148"/>
      <c r="C182" s="165" t="s">
        <v>39</v>
      </c>
      <c r="D182" s="166"/>
      <c r="E182" s="166"/>
      <c r="F182" s="166"/>
      <c r="G182" s="166"/>
      <c r="H182" s="167"/>
      <c r="I182" s="168" t="s">
        <v>128</v>
      </c>
      <c r="J182" s="167"/>
      <c r="K182" s="165" t="s">
        <v>52</v>
      </c>
      <c r="L182" s="167"/>
      <c r="M182" s="147" t="s">
        <v>30</v>
      </c>
      <c r="N182" s="148"/>
      <c r="O182" s="147" t="s">
        <v>36</v>
      </c>
      <c r="P182" s="148"/>
      <c r="Q182" s="1"/>
      <c r="R182" s="1"/>
      <c r="S182" s="1"/>
    </row>
    <row r="183" spans="1:19" s="2" customFormat="1" ht="33" customHeight="1" x14ac:dyDescent="0.15">
      <c r="A183" s="147"/>
      <c r="B183" s="148"/>
      <c r="C183" s="202" t="s">
        <v>116</v>
      </c>
      <c r="D183" s="203"/>
      <c r="E183" s="145" t="s">
        <v>29</v>
      </c>
      <c r="F183" s="146"/>
      <c r="G183" s="119" t="s">
        <v>30</v>
      </c>
      <c r="H183" s="80" t="s">
        <v>31</v>
      </c>
      <c r="I183" s="181" t="s">
        <v>117</v>
      </c>
      <c r="J183" s="182"/>
      <c r="K183" s="181" t="s">
        <v>118</v>
      </c>
      <c r="L183" s="182"/>
      <c r="M183" s="147"/>
      <c r="N183" s="148"/>
      <c r="O183" s="147"/>
      <c r="P183" s="148"/>
      <c r="Q183" s="1"/>
      <c r="R183" s="1"/>
      <c r="S183" s="1"/>
    </row>
    <row r="184" spans="1:19" s="2" customFormat="1" ht="33" customHeight="1" x14ac:dyDescent="0.15">
      <c r="A184" s="149"/>
      <c r="B184" s="150"/>
      <c r="C184" s="185" t="s">
        <v>27</v>
      </c>
      <c r="D184" s="186"/>
      <c r="E184" s="93"/>
      <c r="F184" s="95"/>
      <c r="G184" s="94"/>
      <c r="H184" s="74" t="s">
        <v>30</v>
      </c>
      <c r="I184" s="185" t="s">
        <v>32</v>
      </c>
      <c r="J184" s="186"/>
      <c r="K184" s="185" t="s">
        <v>35</v>
      </c>
      <c r="L184" s="186"/>
      <c r="M184" s="149" t="s">
        <v>55</v>
      </c>
      <c r="N184" s="150"/>
      <c r="O184" s="149" t="s">
        <v>56</v>
      </c>
      <c r="P184" s="150"/>
      <c r="Q184" s="1"/>
      <c r="R184" s="1"/>
      <c r="S184" s="1"/>
    </row>
    <row r="185" spans="1:19" s="2" customFormat="1" ht="48" customHeight="1" x14ac:dyDescent="0.15">
      <c r="A185" s="113" t="s">
        <v>57</v>
      </c>
      <c r="B185" s="90"/>
      <c r="C185" s="205">
        <f>SUM(C186:D187)</f>
        <v>25</v>
      </c>
      <c r="D185" s="206"/>
      <c r="E185" s="207">
        <f>SUM(E186:F187)</f>
        <v>17</v>
      </c>
      <c r="F185" s="208"/>
      <c r="G185" s="116">
        <f>E185/C185</f>
        <v>0.68</v>
      </c>
      <c r="H185" s="116">
        <v>0.72299999999999998</v>
      </c>
      <c r="I185" s="205">
        <f>SUM(I186:J187)</f>
        <v>14</v>
      </c>
      <c r="J185" s="206"/>
      <c r="K185" s="205">
        <f>SUM(K186:L187)</f>
        <v>25</v>
      </c>
      <c r="L185" s="206"/>
      <c r="M185" s="209">
        <f>I185/K185</f>
        <v>0.56000000000000005</v>
      </c>
      <c r="N185" s="210"/>
      <c r="O185" s="207">
        <f>SUM(O186:P187)</f>
        <v>0</v>
      </c>
      <c r="P185" s="208"/>
      <c r="Q185" s="1"/>
      <c r="R185" s="1"/>
      <c r="S185" s="1"/>
    </row>
    <row r="186" spans="1:19" s="2" customFormat="1" ht="48" customHeight="1" x14ac:dyDescent="0.15">
      <c r="A186" s="37"/>
      <c r="B186" s="120" t="s">
        <v>108</v>
      </c>
      <c r="C186" s="214">
        <v>19</v>
      </c>
      <c r="D186" s="215"/>
      <c r="E186" s="216">
        <v>14</v>
      </c>
      <c r="F186" s="217"/>
      <c r="G186" s="61">
        <f>E186/C186</f>
        <v>0.73684210526315785</v>
      </c>
      <c r="H186" s="61">
        <v>0.79400000000000004</v>
      </c>
      <c r="I186" s="214">
        <v>13</v>
      </c>
      <c r="J186" s="215"/>
      <c r="K186" s="214">
        <v>19</v>
      </c>
      <c r="L186" s="215"/>
      <c r="M186" s="209">
        <f>I186/K186</f>
        <v>0.68421052631578949</v>
      </c>
      <c r="N186" s="210"/>
      <c r="O186" s="216">
        <f>K186-C186</f>
        <v>0</v>
      </c>
      <c r="P186" s="217"/>
      <c r="Q186" s="1"/>
      <c r="R186" s="1"/>
      <c r="S186" s="1"/>
    </row>
    <row r="187" spans="1:19" s="2" customFormat="1" ht="48" customHeight="1" x14ac:dyDescent="0.15">
      <c r="A187" s="118"/>
      <c r="B187" s="56" t="s">
        <v>109</v>
      </c>
      <c r="C187" s="218">
        <v>6</v>
      </c>
      <c r="D187" s="219"/>
      <c r="E187" s="220">
        <v>3</v>
      </c>
      <c r="F187" s="221"/>
      <c r="G187" s="121">
        <f>E187/C187</f>
        <v>0.5</v>
      </c>
      <c r="H187" s="121">
        <v>0.5</v>
      </c>
      <c r="I187" s="218">
        <v>1</v>
      </c>
      <c r="J187" s="219"/>
      <c r="K187" s="218">
        <v>6</v>
      </c>
      <c r="L187" s="219"/>
      <c r="M187" s="209">
        <f>I187/K187</f>
        <v>0.16666666666666666</v>
      </c>
      <c r="N187" s="210"/>
      <c r="O187" s="220">
        <f>K187-C187</f>
        <v>0</v>
      </c>
      <c r="P187" s="221"/>
      <c r="Q187" s="1"/>
      <c r="R187" s="1"/>
      <c r="S187" s="1"/>
    </row>
    <row r="188" spans="1:19" s="2" customFormat="1" ht="24" customHeight="1" x14ac:dyDescent="0.15">
      <c r="A188" s="33"/>
      <c r="B188" s="18"/>
      <c r="C188" s="18"/>
      <c r="D188" s="18"/>
      <c r="E188" s="18"/>
      <c r="F188" s="18"/>
      <c r="G188" s="18"/>
      <c r="H188" s="18"/>
      <c r="I188" s="18"/>
      <c r="J188" s="18"/>
      <c r="K188" s="18"/>
      <c r="L188" s="18"/>
      <c r="M188" s="18"/>
      <c r="N188" s="18"/>
      <c r="O188" s="18"/>
      <c r="P188" s="18"/>
      <c r="Q188" s="1"/>
      <c r="R188" s="1"/>
      <c r="S188" s="1"/>
    </row>
    <row r="189" spans="1:19" s="2" customFormat="1" ht="40.5" customHeight="1" x14ac:dyDescent="0.2">
      <c r="A189" s="44" t="s">
        <v>88</v>
      </c>
      <c r="B189" s="19"/>
      <c r="C189" s="19"/>
      <c r="D189" s="19"/>
      <c r="E189" s="18"/>
      <c r="F189" s="18"/>
      <c r="G189" s="18"/>
      <c r="H189" s="189" t="s">
        <v>44</v>
      </c>
      <c r="I189" s="189"/>
      <c r="J189" s="18"/>
      <c r="K189" s="18"/>
      <c r="L189" s="18"/>
      <c r="M189" s="18"/>
      <c r="N189" s="18"/>
      <c r="O189" s="18"/>
      <c r="P189" s="18"/>
      <c r="Q189" s="1"/>
      <c r="R189" s="1"/>
      <c r="S189" s="1"/>
    </row>
    <row r="190" spans="1:19" s="2" customFormat="1" ht="27" customHeight="1" x14ac:dyDescent="0.2">
      <c r="A190" s="145" t="s">
        <v>50</v>
      </c>
      <c r="B190" s="146"/>
      <c r="C190" s="162" t="s">
        <v>137</v>
      </c>
      <c r="D190" s="163"/>
      <c r="E190" s="163"/>
      <c r="F190" s="163"/>
      <c r="G190" s="163"/>
      <c r="H190" s="163"/>
      <c r="I190" s="164"/>
      <c r="J190" s="18"/>
      <c r="K190" s="18"/>
      <c r="L190" s="18"/>
      <c r="M190" s="18"/>
      <c r="N190" s="18"/>
      <c r="O190" s="18"/>
      <c r="P190" s="18"/>
      <c r="Q190" s="1"/>
      <c r="R190" s="1"/>
      <c r="S190" s="1"/>
    </row>
    <row r="191" spans="1:19" s="2" customFormat="1" ht="27" customHeight="1" x14ac:dyDescent="0.15">
      <c r="A191" s="147"/>
      <c r="B191" s="148"/>
      <c r="C191" s="165" t="s">
        <v>39</v>
      </c>
      <c r="D191" s="166"/>
      <c r="E191" s="166"/>
      <c r="F191" s="166"/>
      <c r="G191" s="166"/>
      <c r="H191" s="166"/>
      <c r="I191" s="167"/>
      <c r="J191" s="18"/>
      <c r="K191" s="18"/>
      <c r="L191" s="18"/>
      <c r="M191" s="18"/>
      <c r="N191" s="18"/>
      <c r="O191" s="18"/>
      <c r="P191" s="18"/>
      <c r="Q191" s="1"/>
      <c r="R191" s="1"/>
      <c r="S191" s="1"/>
    </row>
    <row r="192" spans="1:19" s="2" customFormat="1" ht="40.5" customHeight="1" x14ac:dyDescent="0.15">
      <c r="A192" s="147"/>
      <c r="B192" s="148"/>
      <c r="C192" s="67" t="s">
        <v>28</v>
      </c>
      <c r="D192" s="68"/>
      <c r="E192" s="68"/>
      <c r="F192" s="68"/>
      <c r="G192" s="80" t="s">
        <v>29</v>
      </c>
      <c r="H192" s="79" t="s">
        <v>30</v>
      </c>
      <c r="I192" s="80" t="s">
        <v>31</v>
      </c>
      <c r="J192" s="18"/>
      <c r="K192" s="18"/>
      <c r="L192" s="18"/>
      <c r="M192" s="18"/>
      <c r="N192" s="18"/>
      <c r="O192" s="18"/>
      <c r="P192" s="18"/>
      <c r="Q192" s="1"/>
      <c r="R192" s="1"/>
      <c r="S192" s="1"/>
    </row>
    <row r="193" spans="1:19" s="2" customFormat="1" ht="40.5" customHeight="1" x14ac:dyDescent="0.15">
      <c r="A193" s="149"/>
      <c r="B193" s="150"/>
      <c r="C193" s="70" t="s">
        <v>27</v>
      </c>
      <c r="D193" s="71" t="s">
        <v>47</v>
      </c>
      <c r="E193" s="71" t="s">
        <v>48</v>
      </c>
      <c r="F193" s="72" t="s">
        <v>49</v>
      </c>
      <c r="G193" s="111"/>
      <c r="H193" s="112"/>
      <c r="I193" s="74" t="s">
        <v>30</v>
      </c>
      <c r="J193" s="18"/>
      <c r="K193" s="18"/>
      <c r="L193" s="18"/>
      <c r="M193" s="18"/>
      <c r="N193" s="18"/>
      <c r="O193" s="18"/>
      <c r="P193" s="18"/>
      <c r="Q193" s="1"/>
      <c r="R193" s="1"/>
      <c r="S193" s="1"/>
    </row>
    <row r="194" spans="1:19" s="2" customFormat="1" ht="48" customHeight="1" x14ac:dyDescent="0.15">
      <c r="A194" s="122" t="s">
        <v>62</v>
      </c>
      <c r="B194" s="123"/>
      <c r="C194" s="124">
        <f>SUM(D194:F194)</f>
        <v>3685</v>
      </c>
      <c r="D194" s="125">
        <f>C89+C126+C161+D168+C97</f>
        <v>390</v>
      </c>
      <c r="E194" s="126">
        <f>D48+D81+E96+D118+D152+E168</f>
        <v>1979</v>
      </c>
      <c r="F194" s="127">
        <f>E48+E81+F96+E118+E152+F168+C185</f>
        <v>1316</v>
      </c>
      <c r="G194" s="128">
        <f>F48+F81+D89+G96+F118+D126+F152+D161+G168+E185</f>
        <v>3183</v>
      </c>
      <c r="H194" s="129">
        <f>G194/C194</f>
        <v>0.86377204884667569</v>
      </c>
      <c r="I194" s="130">
        <f>E277/100</f>
        <v>0.90500000000000003</v>
      </c>
      <c r="J194" s="18"/>
      <c r="K194" s="18"/>
      <c r="L194" s="18"/>
      <c r="M194" s="18"/>
      <c r="N194" s="18"/>
      <c r="O194" s="18"/>
      <c r="P194" s="18"/>
      <c r="Q194" s="1"/>
      <c r="R194" s="1"/>
      <c r="S194" s="1"/>
    </row>
    <row r="195" spans="1:19" ht="24" customHeight="1" x14ac:dyDescent="0.2">
      <c r="A195" s="33"/>
      <c r="B195" s="18"/>
      <c r="C195" s="18"/>
      <c r="D195" s="18"/>
      <c r="E195" s="18"/>
      <c r="F195" s="18"/>
      <c r="G195" s="38"/>
      <c r="H195" s="38"/>
      <c r="I195" s="51"/>
      <c r="J195" s="51"/>
      <c r="K195" s="18"/>
      <c r="L195" s="18"/>
      <c r="M195" s="18"/>
      <c r="N195" s="18"/>
      <c r="O195" s="144" t="s">
        <v>44</v>
      </c>
      <c r="P195" s="144"/>
    </row>
    <row r="196" spans="1:19" ht="27" customHeight="1" x14ac:dyDescent="0.2">
      <c r="A196" s="33"/>
      <c r="B196" s="18"/>
      <c r="C196" s="18"/>
      <c r="D196" s="18"/>
      <c r="E196" s="76"/>
      <c r="F196" s="77"/>
      <c r="G196" s="162" t="s">
        <v>133</v>
      </c>
      <c r="H196" s="163"/>
      <c r="I196" s="163"/>
      <c r="J196" s="164"/>
      <c r="K196" s="145" t="s">
        <v>134</v>
      </c>
      <c r="L196" s="152"/>
      <c r="M196" s="152"/>
      <c r="N196" s="146"/>
      <c r="O196" s="62"/>
      <c r="P196" s="62"/>
    </row>
    <row r="197" spans="1:19" ht="27" customHeight="1" x14ac:dyDescent="0.15">
      <c r="A197" s="33"/>
      <c r="B197" s="18"/>
      <c r="C197" s="18"/>
      <c r="D197" s="18"/>
      <c r="E197" s="91"/>
      <c r="F197" s="83"/>
      <c r="G197" s="165" t="s">
        <v>39</v>
      </c>
      <c r="H197" s="166"/>
      <c r="I197" s="166"/>
      <c r="J197" s="167"/>
      <c r="K197" s="149"/>
      <c r="L197" s="153"/>
      <c r="M197" s="153"/>
      <c r="N197" s="150"/>
      <c r="O197" s="63" t="s">
        <v>30</v>
      </c>
      <c r="P197" s="63" t="s">
        <v>36</v>
      </c>
    </row>
    <row r="198" spans="1:19" ht="40.5" customHeight="1" x14ac:dyDescent="0.15">
      <c r="A198" s="33"/>
      <c r="B198" s="18"/>
      <c r="C198" s="18"/>
      <c r="D198" s="18"/>
      <c r="E198" s="91"/>
      <c r="F198" s="83"/>
      <c r="G198" s="75" t="s">
        <v>33</v>
      </c>
      <c r="H198" s="68"/>
      <c r="I198" s="68"/>
      <c r="J198" s="69"/>
      <c r="K198" s="187" t="s">
        <v>112</v>
      </c>
      <c r="L198" s="188"/>
      <c r="M198" s="68"/>
      <c r="N198" s="68"/>
      <c r="O198" s="63"/>
      <c r="P198" s="63"/>
    </row>
    <row r="199" spans="1:19" ht="40.5" customHeight="1" x14ac:dyDescent="0.15">
      <c r="A199" s="33"/>
      <c r="B199" s="18"/>
      <c r="C199" s="18"/>
      <c r="D199" s="18"/>
      <c r="E199" s="93"/>
      <c r="F199" s="95"/>
      <c r="G199" s="96" t="s">
        <v>32</v>
      </c>
      <c r="H199" s="71" t="s">
        <v>47</v>
      </c>
      <c r="I199" s="71" t="s">
        <v>48</v>
      </c>
      <c r="J199" s="72" t="s">
        <v>49</v>
      </c>
      <c r="K199" s="70" t="s">
        <v>35</v>
      </c>
      <c r="L199" s="71" t="s">
        <v>47</v>
      </c>
      <c r="M199" s="71" t="s">
        <v>48</v>
      </c>
      <c r="N199" s="97" t="s">
        <v>49</v>
      </c>
      <c r="O199" s="74" t="s">
        <v>37</v>
      </c>
      <c r="P199" s="74" t="s">
        <v>38</v>
      </c>
    </row>
    <row r="200" spans="1:19" ht="48" customHeight="1" x14ac:dyDescent="0.15">
      <c r="A200" s="33"/>
      <c r="B200" s="18"/>
      <c r="C200" s="18"/>
      <c r="D200" s="18"/>
      <c r="E200" s="211" t="s">
        <v>62</v>
      </c>
      <c r="F200" s="211"/>
      <c r="G200" s="131">
        <f>SUM(H200:J200)</f>
        <v>3206</v>
      </c>
      <c r="H200" s="125">
        <f>G89+H104+G126+G161+H176</f>
        <v>255</v>
      </c>
      <c r="I200" s="126">
        <f>J48+J81+I104+J118+J152+I176</f>
        <v>1815</v>
      </c>
      <c r="J200" s="127">
        <f>K48+K81+J104+K118+K152+J176+I185</f>
        <v>1136</v>
      </c>
      <c r="K200" s="124">
        <f>SUM(L200:N200)</f>
        <v>3675</v>
      </c>
      <c r="L200" s="125">
        <f>I89+L104+I126+I161+L176</f>
        <v>390</v>
      </c>
      <c r="M200" s="126">
        <f>M48+M81+M104+M118+M152+M176</f>
        <v>1967</v>
      </c>
      <c r="N200" s="132">
        <f>N48+N81+N104+N118+N152+N176+K185</f>
        <v>1318</v>
      </c>
      <c r="O200" s="130">
        <f>G200/K200</f>
        <v>0.87238095238095237</v>
      </c>
      <c r="P200" s="133">
        <f>K200-C194</f>
        <v>-10</v>
      </c>
    </row>
    <row r="201" spans="1:19" ht="28.5" customHeight="1" x14ac:dyDescent="0.15">
      <c r="A201" s="33"/>
      <c r="B201" s="18"/>
      <c r="C201" s="18"/>
      <c r="D201" s="18"/>
      <c r="E201" s="18"/>
      <c r="F201" s="18"/>
      <c r="G201" s="18"/>
      <c r="H201" s="18"/>
      <c r="I201" s="18"/>
      <c r="J201" s="18"/>
      <c r="K201" s="18"/>
      <c r="L201" s="18"/>
      <c r="M201" s="18"/>
      <c r="N201" s="18"/>
      <c r="O201" s="18"/>
      <c r="P201" s="18"/>
    </row>
    <row r="202" spans="1:19" ht="22.5" customHeight="1" x14ac:dyDescent="0.15">
      <c r="A202" s="14"/>
      <c r="B202" s="15"/>
      <c r="C202" s="15"/>
      <c r="D202" s="15"/>
      <c r="E202" s="15"/>
      <c r="F202" s="15"/>
      <c r="G202" s="15"/>
      <c r="H202" s="15"/>
      <c r="I202" s="15"/>
      <c r="J202" s="15"/>
      <c r="K202" s="15"/>
      <c r="L202" s="15"/>
      <c r="M202" s="15"/>
      <c r="N202" s="15"/>
      <c r="O202" s="15"/>
      <c r="P202" s="15"/>
    </row>
    <row r="203" spans="1:19" ht="18" customHeight="1" x14ac:dyDescent="0.15">
      <c r="A203" s="14" t="s">
        <v>93</v>
      </c>
      <c r="B203" s="15"/>
      <c r="C203" s="15"/>
      <c r="D203" s="15"/>
      <c r="E203" s="15"/>
      <c r="F203" s="15"/>
      <c r="G203" s="15"/>
    </row>
    <row r="204" spans="1:19" ht="18" customHeight="1" x14ac:dyDescent="0.15">
      <c r="A204" s="14"/>
      <c r="B204" s="20"/>
      <c r="C204" s="20" t="s">
        <v>28</v>
      </c>
      <c r="D204" s="20" t="s">
        <v>91</v>
      </c>
      <c r="E204" s="21" t="s">
        <v>92</v>
      </c>
      <c r="F204" s="15"/>
      <c r="G204" s="15"/>
    </row>
    <row r="205" spans="1:19" ht="18" customHeight="1" x14ac:dyDescent="0.15">
      <c r="A205" s="14"/>
      <c r="B205" s="16" t="s">
        <v>0</v>
      </c>
      <c r="C205" s="22">
        <v>60</v>
      </c>
      <c r="D205" s="22">
        <v>739</v>
      </c>
      <c r="E205" s="21">
        <f>ROUND(D205/12/C205,3)*100</f>
        <v>102.60000000000001</v>
      </c>
      <c r="F205" s="15"/>
      <c r="G205" s="15"/>
    </row>
    <row r="206" spans="1:19" ht="18" customHeight="1" x14ac:dyDescent="0.15">
      <c r="A206" s="14"/>
      <c r="B206" s="16" t="s">
        <v>1</v>
      </c>
      <c r="C206" s="22">
        <v>60</v>
      </c>
      <c r="D206" s="22">
        <v>440</v>
      </c>
      <c r="E206" s="21">
        <f t="shared" ref="E206:E212" si="38">ROUND(D206/12/C206,3)*100</f>
        <v>61.1</v>
      </c>
      <c r="F206" s="15"/>
      <c r="G206" s="15"/>
      <c r="H206" s="15"/>
      <c r="I206" s="15"/>
      <c r="J206" s="15"/>
      <c r="K206" s="15"/>
      <c r="L206" s="15"/>
      <c r="M206" s="15"/>
      <c r="N206" s="15"/>
      <c r="O206" s="15"/>
      <c r="P206" s="15"/>
    </row>
    <row r="207" spans="1:19" ht="18" customHeight="1" x14ac:dyDescent="0.15">
      <c r="A207" s="14"/>
      <c r="B207" s="16" t="s">
        <v>2</v>
      </c>
      <c r="C207" s="22">
        <v>60</v>
      </c>
      <c r="D207" s="22">
        <v>605</v>
      </c>
      <c r="E207" s="21">
        <f t="shared" si="38"/>
        <v>84</v>
      </c>
      <c r="F207" s="15"/>
      <c r="G207" s="15"/>
      <c r="H207" s="15"/>
      <c r="I207" s="15"/>
      <c r="J207" s="15"/>
      <c r="K207" s="15"/>
      <c r="L207" s="15"/>
      <c r="M207" s="15"/>
      <c r="N207" s="15"/>
      <c r="O207" s="15"/>
      <c r="P207" s="15"/>
    </row>
    <row r="208" spans="1:19" ht="18" customHeight="1" x14ac:dyDescent="0.15">
      <c r="A208" s="14"/>
      <c r="B208" s="16" t="s">
        <v>3</v>
      </c>
      <c r="C208" s="22">
        <v>30</v>
      </c>
      <c r="D208" s="22">
        <v>223</v>
      </c>
      <c r="E208" s="21">
        <f t="shared" si="38"/>
        <v>61.9</v>
      </c>
      <c r="F208" s="15"/>
      <c r="G208" s="15"/>
      <c r="H208" s="15"/>
      <c r="I208" s="15"/>
      <c r="J208" s="15"/>
      <c r="K208" s="15"/>
      <c r="L208" s="15"/>
      <c r="M208" s="15"/>
      <c r="N208" s="15"/>
      <c r="O208" s="15"/>
      <c r="P208" s="15"/>
    </row>
    <row r="209" spans="1:16" ht="18" customHeight="1" x14ac:dyDescent="0.15">
      <c r="A209" s="14"/>
      <c r="B209" s="16" t="s">
        <v>4</v>
      </c>
      <c r="C209" s="22">
        <v>130</v>
      </c>
      <c r="D209" s="22">
        <v>1138</v>
      </c>
      <c r="E209" s="21">
        <f t="shared" si="38"/>
        <v>72.899999999999991</v>
      </c>
      <c r="F209" s="15"/>
      <c r="G209" s="15"/>
      <c r="H209" s="15"/>
      <c r="I209" s="15"/>
      <c r="J209" s="15"/>
      <c r="K209" s="15"/>
      <c r="L209" s="15"/>
      <c r="M209" s="15"/>
      <c r="N209" s="15"/>
      <c r="O209" s="15"/>
      <c r="P209" s="15"/>
    </row>
    <row r="210" spans="1:16" ht="18" customHeight="1" x14ac:dyDescent="0.15">
      <c r="A210" s="14"/>
      <c r="B210" s="16" t="s">
        <v>5</v>
      </c>
      <c r="C210" s="22">
        <v>150</v>
      </c>
      <c r="D210" s="22">
        <v>1449</v>
      </c>
      <c r="E210" s="21">
        <f t="shared" si="38"/>
        <v>80.5</v>
      </c>
      <c r="F210" s="15"/>
      <c r="G210" s="15"/>
      <c r="H210" s="15"/>
      <c r="I210" s="15"/>
      <c r="J210" s="15"/>
      <c r="K210" s="15"/>
      <c r="L210" s="15"/>
      <c r="M210" s="15"/>
      <c r="N210" s="15"/>
      <c r="O210" s="15"/>
      <c r="P210" s="15"/>
    </row>
    <row r="211" spans="1:16" ht="18" customHeight="1" x14ac:dyDescent="0.15">
      <c r="A211" s="14"/>
      <c r="B211" s="16" t="s">
        <v>6</v>
      </c>
      <c r="C211" s="22">
        <v>190</v>
      </c>
      <c r="D211" s="22">
        <v>2303</v>
      </c>
      <c r="E211" s="21">
        <f t="shared" si="38"/>
        <v>101</v>
      </c>
      <c r="F211" s="15"/>
      <c r="G211" s="15"/>
      <c r="H211" s="15"/>
      <c r="I211" s="15"/>
      <c r="J211" s="15"/>
      <c r="K211" s="15"/>
      <c r="L211" s="15"/>
      <c r="M211" s="15"/>
      <c r="N211" s="15"/>
      <c r="O211" s="15"/>
      <c r="P211" s="15"/>
    </row>
    <row r="212" spans="1:16" ht="18" customHeight="1" x14ac:dyDescent="0.15">
      <c r="A212" s="14"/>
      <c r="B212" s="20" t="s">
        <v>7</v>
      </c>
      <c r="C212" s="22">
        <f>SUM(C205:C211)</f>
        <v>680</v>
      </c>
      <c r="D212" s="22">
        <f>SUM(D205:D211)</f>
        <v>6897</v>
      </c>
      <c r="E212" s="21">
        <f t="shared" si="38"/>
        <v>84.5</v>
      </c>
      <c r="F212" s="15"/>
      <c r="G212" s="15"/>
      <c r="H212" s="15"/>
      <c r="I212" s="15"/>
      <c r="J212" s="15"/>
      <c r="K212" s="15"/>
      <c r="L212" s="15"/>
      <c r="M212" s="15"/>
      <c r="N212" s="15"/>
      <c r="O212" s="15"/>
      <c r="P212" s="15"/>
    </row>
    <row r="213" spans="1:16" ht="18" customHeight="1" x14ac:dyDescent="0.15">
      <c r="A213" s="14"/>
      <c r="B213" s="15"/>
      <c r="C213" s="23"/>
      <c r="D213" s="23"/>
      <c r="E213" s="24"/>
      <c r="F213" s="15"/>
      <c r="G213" s="15"/>
      <c r="H213" s="15"/>
      <c r="I213" s="15"/>
      <c r="J213" s="15"/>
      <c r="K213" s="15"/>
      <c r="L213" s="15"/>
      <c r="M213" s="15"/>
      <c r="N213" s="15"/>
      <c r="O213" s="15"/>
      <c r="P213" s="15"/>
    </row>
    <row r="214" spans="1:16" ht="18" customHeight="1" x14ac:dyDescent="0.15">
      <c r="A214" s="14" t="s">
        <v>94</v>
      </c>
      <c r="B214" s="15"/>
      <c r="C214" s="15"/>
      <c r="D214" s="15"/>
      <c r="E214" s="24"/>
      <c r="F214" s="15"/>
      <c r="G214" s="15"/>
      <c r="H214" s="15"/>
      <c r="I214" s="15"/>
      <c r="J214" s="15"/>
      <c r="K214" s="15"/>
      <c r="L214" s="15"/>
      <c r="M214" s="15"/>
      <c r="N214" s="15"/>
      <c r="O214" s="15"/>
      <c r="P214" s="15"/>
    </row>
    <row r="215" spans="1:16" ht="18" customHeight="1" x14ac:dyDescent="0.15">
      <c r="A215" s="14"/>
      <c r="B215" s="20"/>
      <c r="C215" s="20" t="s">
        <v>28</v>
      </c>
      <c r="D215" s="20" t="s">
        <v>91</v>
      </c>
      <c r="E215" s="21" t="s">
        <v>92</v>
      </c>
      <c r="F215" s="15"/>
      <c r="G215" s="15"/>
      <c r="H215" s="15"/>
      <c r="I215" s="15"/>
      <c r="J215" s="15"/>
      <c r="K215" s="15"/>
      <c r="L215" s="15"/>
      <c r="M215" s="15"/>
      <c r="N215" s="15"/>
      <c r="O215" s="15"/>
      <c r="P215" s="15"/>
    </row>
    <row r="216" spans="1:16" ht="18" customHeight="1" x14ac:dyDescent="0.15">
      <c r="A216" s="14"/>
      <c r="B216" s="16" t="s">
        <v>8</v>
      </c>
      <c r="C216" s="22">
        <v>180</v>
      </c>
      <c r="D216" s="22">
        <v>1790</v>
      </c>
      <c r="E216" s="21">
        <f>ROUND(D216/12/C216,3)*100</f>
        <v>82.899999999999991</v>
      </c>
      <c r="F216" s="15"/>
      <c r="G216" s="15"/>
      <c r="H216" s="15"/>
      <c r="I216" s="15"/>
      <c r="J216" s="15"/>
      <c r="K216" s="15"/>
      <c r="L216" s="15"/>
      <c r="M216" s="15"/>
      <c r="N216" s="15"/>
      <c r="O216" s="15"/>
      <c r="P216" s="15"/>
    </row>
    <row r="217" spans="1:16" ht="18" customHeight="1" x14ac:dyDescent="0.15">
      <c r="A217" s="14"/>
      <c r="B217" s="16" t="s">
        <v>9</v>
      </c>
      <c r="C217" s="22">
        <v>100</v>
      </c>
      <c r="D217" s="22">
        <v>1194</v>
      </c>
      <c r="E217" s="21">
        <f t="shared" ref="E217:E218" si="39">ROUND(D217/12/C217,3)*100</f>
        <v>99.5</v>
      </c>
      <c r="F217" s="15"/>
      <c r="G217" s="15"/>
      <c r="H217" s="15"/>
      <c r="I217" s="15"/>
      <c r="J217" s="15"/>
      <c r="K217" s="15"/>
      <c r="L217" s="15"/>
      <c r="M217" s="15"/>
      <c r="N217" s="15"/>
      <c r="O217" s="15"/>
      <c r="P217" s="15"/>
    </row>
    <row r="218" spans="1:16" ht="18" customHeight="1" x14ac:dyDescent="0.15">
      <c r="A218" s="14"/>
      <c r="B218" s="16" t="s">
        <v>7</v>
      </c>
      <c r="C218" s="22">
        <f>SUM(C216:C217)</f>
        <v>280</v>
      </c>
      <c r="D218" s="22">
        <f>SUM(D216:D217)</f>
        <v>2984</v>
      </c>
      <c r="E218" s="21">
        <f t="shared" si="39"/>
        <v>88.8</v>
      </c>
      <c r="F218" s="15"/>
      <c r="G218" s="15"/>
      <c r="H218" s="15"/>
      <c r="I218" s="15"/>
      <c r="J218" s="15"/>
      <c r="K218" s="15"/>
      <c r="L218" s="15"/>
      <c r="M218" s="15"/>
      <c r="N218" s="15"/>
      <c r="O218" s="15"/>
      <c r="P218" s="15"/>
    </row>
    <row r="219" spans="1:16" ht="18" customHeight="1" x14ac:dyDescent="0.15">
      <c r="A219" s="14"/>
      <c r="B219" s="15"/>
      <c r="C219" s="23"/>
      <c r="D219" s="23"/>
      <c r="E219" s="24"/>
      <c r="F219" s="15"/>
      <c r="G219" s="15"/>
      <c r="H219" s="15"/>
      <c r="I219" s="15"/>
      <c r="J219" s="15"/>
      <c r="K219" s="15"/>
      <c r="L219" s="15"/>
      <c r="M219" s="15"/>
      <c r="N219" s="15"/>
      <c r="O219" s="15"/>
      <c r="P219" s="15"/>
    </row>
    <row r="220" spans="1:16" ht="18" customHeight="1" x14ac:dyDescent="0.15">
      <c r="A220" s="14" t="s">
        <v>95</v>
      </c>
      <c r="B220" s="15"/>
      <c r="C220" s="15"/>
      <c r="D220" s="15"/>
      <c r="E220" s="24"/>
      <c r="F220" s="15"/>
      <c r="G220" s="15"/>
      <c r="H220" s="15"/>
      <c r="I220" s="15"/>
      <c r="J220" s="15"/>
      <c r="K220" s="15"/>
      <c r="L220" s="15"/>
      <c r="M220" s="15"/>
      <c r="N220" s="15"/>
      <c r="O220" s="15"/>
      <c r="P220" s="15"/>
    </row>
    <row r="221" spans="1:16" ht="18" customHeight="1" x14ac:dyDescent="0.15">
      <c r="A221" s="14"/>
      <c r="B221" s="20"/>
      <c r="C221" s="20" t="s">
        <v>28</v>
      </c>
      <c r="D221" s="20" t="s">
        <v>91</v>
      </c>
      <c r="E221" s="21" t="s">
        <v>92</v>
      </c>
      <c r="F221" s="15"/>
      <c r="G221" s="15"/>
      <c r="H221" s="15"/>
      <c r="I221" s="15"/>
      <c r="J221" s="15"/>
      <c r="K221" s="15"/>
      <c r="L221" s="15"/>
      <c r="M221" s="15"/>
      <c r="N221" s="15"/>
      <c r="O221" s="15"/>
      <c r="P221" s="15"/>
    </row>
    <row r="222" spans="1:16" ht="18" customHeight="1" x14ac:dyDescent="0.15">
      <c r="A222" s="14"/>
      <c r="B222" s="16" t="s">
        <v>96</v>
      </c>
      <c r="C222" s="22">
        <v>50</v>
      </c>
      <c r="D222" s="22">
        <v>353</v>
      </c>
      <c r="E222" s="21">
        <f>ROUND(D222/12/C222,3)*100</f>
        <v>58.8</v>
      </c>
      <c r="F222" s="15"/>
      <c r="G222" s="15"/>
      <c r="H222" s="15"/>
      <c r="I222" s="15"/>
      <c r="J222" s="15"/>
      <c r="K222" s="15"/>
      <c r="L222" s="15"/>
      <c r="M222" s="15"/>
      <c r="N222" s="15"/>
      <c r="O222" s="15"/>
      <c r="P222" s="15"/>
    </row>
    <row r="223" spans="1:16" ht="18" customHeight="1" x14ac:dyDescent="0.15">
      <c r="A223" s="14"/>
      <c r="B223" s="15"/>
      <c r="C223" s="23"/>
      <c r="D223" s="23"/>
      <c r="E223" s="24"/>
      <c r="F223" s="15"/>
      <c r="G223" s="15"/>
      <c r="H223" s="15"/>
      <c r="I223" s="15"/>
      <c r="J223" s="15"/>
      <c r="K223" s="15"/>
      <c r="L223" s="15"/>
      <c r="M223" s="15"/>
      <c r="N223" s="15"/>
      <c r="O223" s="15"/>
      <c r="P223" s="15"/>
    </row>
    <row r="224" spans="1:16" ht="18" customHeight="1" x14ac:dyDescent="0.15">
      <c r="A224" s="14" t="s">
        <v>120</v>
      </c>
      <c r="B224" s="15"/>
      <c r="C224" s="15"/>
      <c r="D224" s="15"/>
      <c r="E224" s="24"/>
      <c r="F224" s="15"/>
      <c r="G224" s="15"/>
      <c r="H224" s="15"/>
      <c r="I224" s="15"/>
      <c r="J224" s="15"/>
      <c r="K224" s="15"/>
      <c r="L224" s="15"/>
      <c r="M224" s="15"/>
      <c r="N224" s="15"/>
      <c r="O224" s="15"/>
      <c r="P224" s="15"/>
    </row>
    <row r="225" spans="1:16" ht="18" customHeight="1" x14ac:dyDescent="0.15">
      <c r="A225" s="14"/>
      <c r="B225" s="16" t="s">
        <v>63</v>
      </c>
      <c r="C225" s="20" t="s">
        <v>28</v>
      </c>
      <c r="D225" s="20" t="s">
        <v>91</v>
      </c>
      <c r="E225" s="21" t="s">
        <v>92</v>
      </c>
      <c r="F225" s="15"/>
      <c r="G225" s="15"/>
      <c r="H225" s="15"/>
      <c r="I225" s="15"/>
      <c r="J225" s="15"/>
      <c r="K225" s="15"/>
      <c r="L225" s="15"/>
      <c r="M225" s="15"/>
      <c r="N225" s="15"/>
      <c r="O225" s="15"/>
      <c r="P225" s="15"/>
    </row>
    <row r="226" spans="1:16" ht="18" customHeight="1" x14ac:dyDescent="0.15">
      <c r="A226" s="14"/>
      <c r="B226" s="16" t="s">
        <v>102</v>
      </c>
      <c r="C226" s="22">
        <v>15</v>
      </c>
      <c r="D226" s="22">
        <v>0</v>
      </c>
      <c r="E226" s="21">
        <f>ROUND(D226/12/C226,3)*100</f>
        <v>0</v>
      </c>
      <c r="F226" s="15"/>
      <c r="G226" s="15"/>
      <c r="H226" s="15"/>
      <c r="I226" s="15"/>
      <c r="J226" s="15"/>
      <c r="K226" s="15"/>
      <c r="L226" s="15"/>
      <c r="M226" s="15"/>
      <c r="N226" s="15"/>
      <c r="O226" s="15"/>
      <c r="P226" s="15"/>
    </row>
    <row r="227" spans="1:16" ht="18" customHeight="1" x14ac:dyDescent="0.15">
      <c r="A227" s="14"/>
      <c r="B227" s="16" t="s">
        <v>103</v>
      </c>
      <c r="C227" s="22">
        <v>160</v>
      </c>
      <c r="D227" s="22">
        <v>1622</v>
      </c>
      <c r="E227" s="21">
        <f t="shared" ref="E227:E228" si="40">ROUND(D227/12/C227,3)*100</f>
        <v>84.5</v>
      </c>
      <c r="F227" s="15"/>
      <c r="G227" s="15"/>
      <c r="H227" s="15"/>
      <c r="I227" s="15"/>
      <c r="J227" s="15"/>
      <c r="K227" s="15"/>
      <c r="L227" s="15"/>
      <c r="M227" s="15"/>
      <c r="N227" s="15"/>
      <c r="O227" s="15"/>
      <c r="P227" s="15"/>
    </row>
    <row r="228" spans="1:16" ht="18" customHeight="1" x14ac:dyDescent="0.15">
      <c r="A228" s="14"/>
      <c r="B228" s="16" t="s">
        <v>7</v>
      </c>
      <c r="C228" s="22">
        <f>SUM(C226:C227)</f>
        <v>175</v>
      </c>
      <c r="D228" s="22">
        <f>SUM(D226:D227)</f>
        <v>1622</v>
      </c>
      <c r="E228" s="21">
        <f t="shared" si="40"/>
        <v>77.2</v>
      </c>
      <c r="F228" s="15"/>
      <c r="G228" s="15"/>
      <c r="H228" s="15"/>
      <c r="I228" s="15"/>
      <c r="J228" s="15"/>
      <c r="K228" s="15"/>
      <c r="L228" s="15"/>
      <c r="M228" s="15"/>
      <c r="N228" s="15"/>
      <c r="O228" s="15"/>
      <c r="P228" s="15"/>
    </row>
    <row r="229" spans="1:16" ht="18" customHeight="1" x14ac:dyDescent="0.15">
      <c r="A229" s="14"/>
      <c r="B229" s="15"/>
      <c r="C229" s="23"/>
      <c r="D229" s="23"/>
      <c r="E229" s="24"/>
      <c r="F229" s="15"/>
      <c r="G229" s="15"/>
      <c r="H229" s="15"/>
      <c r="I229" s="15"/>
      <c r="J229" s="15"/>
      <c r="K229" s="15"/>
      <c r="L229" s="15"/>
      <c r="M229" s="15"/>
      <c r="N229" s="15"/>
      <c r="O229" s="15"/>
      <c r="P229" s="15"/>
    </row>
    <row r="230" spans="1:16" ht="18" customHeight="1" x14ac:dyDescent="0.15">
      <c r="A230" s="14" t="s">
        <v>97</v>
      </c>
      <c r="B230" s="15"/>
      <c r="C230" s="15"/>
      <c r="D230" s="15"/>
      <c r="E230" s="24"/>
      <c r="F230" s="15"/>
      <c r="G230" s="15"/>
      <c r="H230" s="15"/>
      <c r="I230" s="15"/>
      <c r="J230" s="15"/>
      <c r="K230" s="15"/>
      <c r="L230" s="15"/>
      <c r="M230" s="15"/>
      <c r="N230" s="15"/>
      <c r="O230" s="15"/>
      <c r="P230" s="15"/>
    </row>
    <row r="231" spans="1:16" ht="18" customHeight="1" x14ac:dyDescent="0.15">
      <c r="A231" s="14"/>
      <c r="B231" s="20"/>
      <c r="C231" s="20" t="s">
        <v>28</v>
      </c>
      <c r="D231" s="20" t="s">
        <v>91</v>
      </c>
      <c r="E231" s="21" t="s">
        <v>92</v>
      </c>
      <c r="F231" s="15"/>
      <c r="G231" s="15"/>
      <c r="H231" s="15"/>
      <c r="I231" s="15"/>
      <c r="J231" s="15"/>
      <c r="K231" s="15"/>
      <c r="L231" s="15"/>
      <c r="M231" s="15"/>
      <c r="N231" s="15"/>
      <c r="O231" s="15"/>
      <c r="P231" s="15"/>
    </row>
    <row r="232" spans="1:16" ht="18" customHeight="1" x14ac:dyDescent="0.15">
      <c r="A232" s="14"/>
      <c r="B232" s="16" t="s">
        <v>10</v>
      </c>
      <c r="C232" s="22">
        <v>280</v>
      </c>
      <c r="D232" s="22">
        <v>2943</v>
      </c>
      <c r="E232" s="21">
        <f>ROUND(D232/12/C232,3)*100</f>
        <v>87.6</v>
      </c>
      <c r="F232" s="15"/>
      <c r="G232" s="15"/>
      <c r="H232" s="15"/>
      <c r="I232" s="15"/>
      <c r="J232" s="15"/>
      <c r="K232" s="15"/>
      <c r="L232" s="15"/>
      <c r="M232" s="15"/>
      <c r="N232" s="15"/>
      <c r="O232" s="15"/>
      <c r="P232" s="15"/>
    </row>
    <row r="233" spans="1:16" ht="18" customHeight="1" x14ac:dyDescent="0.15">
      <c r="A233" s="14"/>
      <c r="B233" s="16" t="s">
        <v>11</v>
      </c>
      <c r="C233" s="22">
        <v>80</v>
      </c>
      <c r="D233" s="22">
        <v>940</v>
      </c>
      <c r="E233" s="21">
        <f t="shared" ref="E233:E237" si="41">ROUND(D233/12/C233,3)*100</f>
        <v>97.899999999999991</v>
      </c>
      <c r="F233" s="15"/>
      <c r="G233" s="15"/>
      <c r="H233" s="15"/>
      <c r="I233" s="15"/>
      <c r="J233" s="15"/>
      <c r="K233" s="15"/>
      <c r="L233" s="15"/>
      <c r="M233" s="15"/>
      <c r="N233" s="15"/>
      <c r="O233" s="15"/>
      <c r="P233" s="15"/>
    </row>
    <row r="234" spans="1:16" ht="18" customHeight="1" x14ac:dyDescent="0.15">
      <c r="A234" s="14"/>
      <c r="B234" s="16" t="s">
        <v>12</v>
      </c>
      <c r="C234" s="22">
        <v>180</v>
      </c>
      <c r="D234" s="22">
        <v>2052</v>
      </c>
      <c r="E234" s="21">
        <f t="shared" si="41"/>
        <v>95</v>
      </c>
      <c r="F234" s="15"/>
      <c r="G234" s="15"/>
      <c r="H234" s="15"/>
      <c r="I234" s="15"/>
      <c r="J234" s="15"/>
      <c r="K234" s="15"/>
      <c r="L234" s="15"/>
      <c r="M234" s="15"/>
      <c r="N234" s="15"/>
      <c r="O234" s="15"/>
      <c r="P234" s="15"/>
    </row>
    <row r="235" spans="1:16" ht="18" customHeight="1" x14ac:dyDescent="0.15">
      <c r="A235" s="14"/>
      <c r="B235" s="16" t="s">
        <v>13</v>
      </c>
      <c r="C235" s="22">
        <v>280</v>
      </c>
      <c r="D235" s="22">
        <v>3024</v>
      </c>
      <c r="E235" s="21">
        <f t="shared" si="41"/>
        <v>90</v>
      </c>
      <c r="F235" s="15"/>
      <c r="G235" s="15"/>
      <c r="H235" s="15"/>
      <c r="I235" s="15"/>
      <c r="J235" s="15"/>
      <c r="K235" s="15"/>
      <c r="L235" s="15"/>
      <c r="M235" s="15"/>
      <c r="N235" s="15"/>
      <c r="O235" s="15"/>
      <c r="P235" s="15"/>
    </row>
    <row r="236" spans="1:16" ht="18" customHeight="1" x14ac:dyDescent="0.15">
      <c r="A236" s="14"/>
      <c r="B236" s="16" t="s">
        <v>14</v>
      </c>
      <c r="C236" s="22">
        <v>120</v>
      </c>
      <c r="D236" s="22">
        <v>1554</v>
      </c>
      <c r="E236" s="21">
        <f t="shared" si="41"/>
        <v>107.89999999999999</v>
      </c>
      <c r="F236" s="15"/>
      <c r="G236" s="15"/>
      <c r="H236" s="15"/>
      <c r="I236" s="15"/>
      <c r="J236" s="15"/>
      <c r="K236" s="15"/>
      <c r="L236" s="15"/>
      <c r="M236" s="15"/>
      <c r="N236" s="15"/>
      <c r="O236" s="15"/>
      <c r="P236" s="15"/>
    </row>
    <row r="237" spans="1:16" ht="18" customHeight="1" x14ac:dyDescent="0.15">
      <c r="A237" s="14"/>
      <c r="B237" s="20" t="s">
        <v>7</v>
      </c>
      <c r="C237" s="22">
        <f>SUM(C232:C236)</f>
        <v>940</v>
      </c>
      <c r="D237" s="22">
        <f>SUM(D232:D236)</f>
        <v>10513</v>
      </c>
      <c r="E237" s="21">
        <f t="shared" si="41"/>
        <v>93.2</v>
      </c>
      <c r="F237" s="15"/>
      <c r="G237" s="15"/>
      <c r="H237" s="15"/>
      <c r="I237" s="15"/>
      <c r="J237" s="15"/>
      <c r="K237" s="15"/>
      <c r="L237" s="15"/>
      <c r="M237" s="15"/>
      <c r="N237" s="15"/>
      <c r="O237" s="15"/>
      <c r="P237" s="15"/>
    </row>
    <row r="238" spans="1:16" ht="18" customHeight="1" x14ac:dyDescent="0.15">
      <c r="A238" s="14"/>
      <c r="B238" s="15"/>
      <c r="C238" s="23"/>
      <c r="D238" s="23"/>
      <c r="E238" s="24"/>
      <c r="F238" s="15"/>
      <c r="G238" s="15"/>
      <c r="H238" s="15"/>
      <c r="I238" s="15"/>
      <c r="J238" s="15"/>
      <c r="K238" s="15"/>
      <c r="L238" s="15"/>
      <c r="M238" s="15"/>
      <c r="N238" s="15"/>
      <c r="O238" s="15"/>
      <c r="P238" s="15"/>
    </row>
    <row r="239" spans="1:16" ht="18" customHeight="1" x14ac:dyDescent="0.15">
      <c r="A239" s="14" t="s">
        <v>98</v>
      </c>
      <c r="B239" s="15"/>
      <c r="C239" s="15"/>
      <c r="D239" s="15"/>
      <c r="E239" s="24"/>
      <c r="F239" s="15"/>
      <c r="G239" s="15"/>
      <c r="H239" s="15"/>
      <c r="I239" s="15"/>
      <c r="J239" s="15"/>
      <c r="K239" s="15"/>
      <c r="L239" s="15"/>
      <c r="M239" s="15"/>
      <c r="N239" s="15"/>
      <c r="O239" s="15"/>
      <c r="P239" s="15"/>
    </row>
    <row r="240" spans="1:16" ht="18" customHeight="1" x14ac:dyDescent="0.15">
      <c r="A240" s="14"/>
      <c r="B240" s="20"/>
      <c r="C240" s="20" t="s">
        <v>28</v>
      </c>
      <c r="D240" s="20" t="s">
        <v>91</v>
      </c>
      <c r="E240" s="21" t="s">
        <v>92</v>
      </c>
      <c r="F240" s="15"/>
      <c r="G240" s="15"/>
      <c r="H240" s="15"/>
      <c r="I240" s="15"/>
      <c r="J240" s="15"/>
      <c r="K240" s="15"/>
      <c r="L240" s="15"/>
      <c r="M240" s="15"/>
      <c r="N240" s="15"/>
      <c r="O240" s="15"/>
      <c r="P240" s="15"/>
    </row>
    <row r="241" spans="1:16" ht="18" customHeight="1" x14ac:dyDescent="0.15">
      <c r="A241" s="14"/>
      <c r="B241" s="16" t="s">
        <v>43</v>
      </c>
      <c r="C241" s="22">
        <v>155</v>
      </c>
      <c r="D241" s="22">
        <v>924</v>
      </c>
      <c r="E241" s="21">
        <f>ROUND(D241/12/C241,3)*100</f>
        <v>49.7</v>
      </c>
      <c r="F241" s="15"/>
      <c r="G241" s="15"/>
      <c r="H241" s="15"/>
      <c r="I241" s="15"/>
      <c r="J241" s="15"/>
      <c r="K241" s="15"/>
      <c r="L241" s="15"/>
      <c r="M241" s="15"/>
      <c r="N241" s="15"/>
      <c r="O241" s="15"/>
      <c r="P241" s="15"/>
    </row>
    <row r="242" spans="1:16" ht="18" customHeight="1" x14ac:dyDescent="0.15">
      <c r="A242" s="14"/>
      <c r="B242" s="15"/>
      <c r="C242" s="23"/>
      <c r="D242" s="23"/>
      <c r="E242" s="24"/>
      <c r="F242" s="15"/>
      <c r="G242" s="15"/>
      <c r="H242" s="15"/>
      <c r="I242" s="15"/>
      <c r="J242" s="15"/>
      <c r="K242" s="15"/>
      <c r="L242" s="15"/>
      <c r="M242" s="15"/>
      <c r="N242" s="15"/>
      <c r="O242" s="15"/>
      <c r="P242" s="15"/>
    </row>
    <row r="243" spans="1:16" ht="18" customHeight="1" x14ac:dyDescent="0.15">
      <c r="A243" s="14" t="s">
        <v>99</v>
      </c>
      <c r="B243" s="15"/>
      <c r="C243" s="15"/>
      <c r="D243" s="15"/>
      <c r="E243" s="24"/>
      <c r="F243" s="15"/>
      <c r="G243" s="15"/>
      <c r="H243" s="15"/>
      <c r="I243" s="15"/>
      <c r="J243" s="15"/>
      <c r="K243" s="15"/>
      <c r="L243" s="15"/>
      <c r="M243" s="15"/>
      <c r="N243" s="15"/>
      <c r="O243" s="15"/>
      <c r="P243" s="15"/>
    </row>
    <row r="244" spans="1:16" ht="18" customHeight="1" x14ac:dyDescent="0.15">
      <c r="A244" s="14"/>
      <c r="B244" s="20"/>
      <c r="C244" s="20" t="s">
        <v>28</v>
      </c>
      <c r="D244" s="20" t="s">
        <v>91</v>
      </c>
      <c r="E244" s="21" t="s">
        <v>92</v>
      </c>
      <c r="F244" s="15"/>
      <c r="G244" s="15"/>
      <c r="H244" s="15"/>
      <c r="I244" s="15"/>
      <c r="J244" s="15"/>
      <c r="K244" s="15"/>
      <c r="L244" s="15"/>
      <c r="M244" s="15"/>
      <c r="N244" s="15"/>
      <c r="O244" s="15"/>
      <c r="P244" s="15"/>
    </row>
    <row r="245" spans="1:16" ht="18" customHeight="1" x14ac:dyDescent="0.15">
      <c r="A245" s="14"/>
      <c r="B245" s="16" t="s">
        <v>15</v>
      </c>
      <c r="C245" s="22">
        <v>60</v>
      </c>
      <c r="D245" s="22">
        <v>603</v>
      </c>
      <c r="E245" s="21">
        <f>ROUND(D245/12/C245,3)*100</f>
        <v>83.8</v>
      </c>
      <c r="F245" s="15"/>
      <c r="G245" s="15"/>
      <c r="H245" s="15"/>
      <c r="I245" s="15"/>
      <c r="J245" s="15"/>
      <c r="K245" s="15"/>
      <c r="L245" s="15"/>
      <c r="M245" s="15"/>
      <c r="N245" s="15"/>
      <c r="O245" s="15"/>
      <c r="P245" s="15"/>
    </row>
    <row r="246" spans="1:16" ht="18" customHeight="1" x14ac:dyDescent="0.15">
      <c r="A246" s="14"/>
      <c r="B246" s="16" t="s">
        <v>16</v>
      </c>
      <c r="C246" s="22">
        <v>90</v>
      </c>
      <c r="D246" s="22">
        <v>1120</v>
      </c>
      <c r="E246" s="21">
        <f t="shared" ref="E246:E254" si="42">ROUND(D246/12/C246,3)*100</f>
        <v>103.69999999999999</v>
      </c>
      <c r="F246" s="15"/>
      <c r="G246" s="15"/>
      <c r="H246" s="15"/>
      <c r="I246" s="15"/>
      <c r="J246" s="15"/>
      <c r="K246" s="15"/>
      <c r="L246" s="15"/>
      <c r="M246" s="15"/>
      <c r="N246" s="15"/>
      <c r="O246" s="15"/>
      <c r="P246" s="15"/>
    </row>
    <row r="247" spans="1:16" ht="18" customHeight="1" x14ac:dyDescent="0.15">
      <c r="A247" s="14"/>
      <c r="B247" s="16" t="s">
        <v>17</v>
      </c>
      <c r="C247" s="22">
        <v>120</v>
      </c>
      <c r="D247" s="22">
        <v>1375</v>
      </c>
      <c r="E247" s="21">
        <f t="shared" si="42"/>
        <v>95.5</v>
      </c>
      <c r="F247" s="15"/>
      <c r="G247" s="15"/>
      <c r="H247" s="15"/>
      <c r="I247" s="15"/>
      <c r="J247" s="15"/>
      <c r="K247" s="15"/>
      <c r="L247" s="15"/>
      <c r="M247" s="15"/>
      <c r="N247" s="15"/>
      <c r="O247" s="15"/>
      <c r="P247" s="15"/>
    </row>
    <row r="248" spans="1:16" ht="18" customHeight="1" x14ac:dyDescent="0.15">
      <c r="A248" s="14"/>
      <c r="B248" s="16" t="s">
        <v>18</v>
      </c>
      <c r="C248" s="22">
        <v>60</v>
      </c>
      <c r="D248" s="22">
        <v>672</v>
      </c>
      <c r="E248" s="21">
        <f t="shared" si="42"/>
        <v>93.300000000000011</v>
      </c>
      <c r="F248" s="15"/>
      <c r="G248" s="15"/>
      <c r="H248" s="15"/>
      <c r="I248" s="15"/>
      <c r="J248" s="15"/>
      <c r="K248" s="15"/>
      <c r="L248" s="15"/>
      <c r="M248" s="15"/>
      <c r="N248" s="15"/>
      <c r="O248" s="15"/>
      <c r="P248" s="15"/>
    </row>
    <row r="249" spans="1:16" ht="18" customHeight="1" x14ac:dyDescent="0.15">
      <c r="A249" s="14"/>
      <c r="B249" s="16" t="s">
        <v>19</v>
      </c>
      <c r="C249" s="22">
        <v>80</v>
      </c>
      <c r="D249" s="22">
        <v>864</v>
      </c>
      <c r="E249" s="21">
        <f t="shared" si="42"/>
        <v>90</v>
      </c>
      <c r="F249" s="15"/>
      <c r="G249" s="15"/>
      <c r="H249" s="15"/>
      <c r="I249" s="15"/>
      <c r="J249" s="15"/>
      <c r="K249" s="15"/>
      <c r="L249" s="15"/>
      <c r="M249" s="15"/>
      <c r="N249" s="15"/>
      <c r="O249" s="15"/>
      <c r="P249" s="15"/>
    </row>
    <row r="250" spans="1:16" ht="18" customHeight="1" x14ac:dyDescent="0.15">
      <c r="A250" s="14"/>
      <c r="B250" s="16" t="s">
        <v>20</v>
      </c>
      <c r="C250" s="22">
        <v>90</v>
      </c>
      <c r="D250" s="22">
        <v>1064</v>
      </c>
      <c r="E250" s="21">
        <f t="shared" si="42"/>
        <v>98.5</v>
      </c>
      <c r="F250" s="15"/>
      <c r="G250" s="15"/>
      <c r="H250" s="15"/>
      <c r="I250" s="15"/>
      <c r="J250" s="15"/>
      <c r="K250" s="15"/>
      <c r="L250" s="15"/>
      <c r="M250" s="15"/>
      <c r="N250" s="15"/>
      <c r="O250" s="15"/>
      <c r="P250" s="15"/>
    </row>
    <row r="251" spans="1:16" ht="18" customHeight="1" x14ac:dyDescent="0.15">
      <c r="A251" s="14"/>
      <c r="B251" s="16" t="s">
        <v>21</v>
      </c>
      <c r="C251" s="22">
        <v>130</v>
      </c>
      <c r="D251" s="22">
        <v>1582</v>
      </c>
      <c r="E251" s="21">
        <f t="shared" si="42"/>
        <v>101.4</v>
      </c>
      <c r="F251" s="15"/>
      <c r="G251" s="15"/>
      <c r="H251" s="15"/>
      <c r="I251" s="15"/>
      <c r="J251" s="15"/>
      <c r="K251" s="15"/>
      <c r="L251" s="15"/>
      <c r="M251" s="15"/>
      <c r="N251" s="15"/>
      <c r="O251" s="15"/>
      <c r="P251" s="15"/>
    </row>
    <row r="252" spans="1:16" ht="18" customHeight="1" x14ac:dyDescent="0.15">
      <c r="A252" s="14"/>
      <c r="B252" s="16" t="s">
        <v>22</v>
      </c>
      <c r="C252" s="22">
        <v>110</v>
      </c>
      <c r="D252" s="22">
        <v>1352</v>
      </c>
      <c r="E252" s="21">
        <f t="shared" si="42"/>
        <v>102.4</v>
      </c>
      <c r="F252" s="15"/>
      <c r="G252" s="15"/>
      <c r="H252" s="15"/>
      <c r="I252" s="15"/>
      <c r="J252" s="15"/>
      <c r="K252" s="15"/>
      <c r="L252" s="15"/>
      <c r="M252" s="15"/>
      <c r="N252" s="15"/>
      <c r="O252" s="15"/>
      <c r="P252" s="15"/>
    </row>
    <row r="253" spans="1:16" ht="18" customHeight="1" x14ac:dyDescent="0.15">
      <c r="A253" s="14"/>
      <c r="B253" s="16" t="s">
        <v>24</v>
      </c>
      <c r="C253" s="22">
        <v>150</v>
      </c>
      <c r="D253" s="22">
        <v>1696</v>
      </c>
      <c r="E253" s="21">
        <f t="shared" si="42"/>
        <v>94.199999999999989</v>
      </c>
      <c r="F253" s="15"/>
      <c r="G253" s="15"/>
      <c r="H253" s="15"/>
      <c r="I253" s="15"/>
      <c r="J253" s="15"/>
      <c r="K253" s="15"/>
      <c r="L253" s="15"/>
      <c r="M253" s="15"/>
      <c r="N253" s="15"/>
      <c r="O253" s="15"/>
      <c r="P253" s="15"/>
    </row>
    <row r="254" spans="1:16" ht="18" customHeight="1" x14ac:dyDescent="0.15">
      <c r="A254" s="14"/>
      <c r="B254" s="16" t="s">
        <v>23</v>
      </c>
      <c r="C254" s="22">
        <v>150</v>
      </c>
      <c r="D254" s="22">
        <v>1898</v>
      </c>
      <c r="E254" s="21">
        <f t="shared" si="42"/>
        <v>105.4</v>
      </c>
      <c r="F254" s="15"/>
      <c r="G254" s="15"/>
      <c r="H254" s="15"/>
      <c r="I254" s="15"/>
      <c r="J254" s="15"/>
      <c r="K254" s="15"/>
      <c r="L254" s="15"/>
      <c r="M254" s="15"/>
      <c r="N254" s="15"/>
      <c r="O254" s="15"/>
      <c r="P254" s="15"/>
    </row>
    <row r="255" spans="1:16" ht="18" customHeight="1" x14ac:dyDescent="0.15">
      <c r="A255" s="14"/>
      <c r="B255" s="20" t="s">
        <v>7</v>
      </c>
      <c r="C255" s="22">
        <f>SUM(C245:C254)</f>
        <v>1040</v>
      </c>
      <c r="D255" s="22">
        <f>SUM(D245:D254)</f>
        <v>12226</v>
      </c>
      <c r="E255" s="21">
        <f t="shared" ref="E255" si="43">ROUND(D255/12/C255,3)*100</f>
        <v>98</v>
      </c>
      <c r="F255" s="15"/>
      <c r="G255" s="15"/>
      <c r="H255" s="15"/>
      <c r="I255" s="15"/>
      <c r="J255" s="15"/>
      <c r="K255" s="15"/>
      <c r="L255" s="15"/>
      <c r="M255" s="15"/>
      <c r="N255" s="15"/>
      <c r="O255" s="15"/>
      <c r="P255" s="15"/>
    </row>
    <row r="256" spans="1:16" ht="18" customHeight="1" x14ac:dyDescent="0.15">
      <c r="A256" s="14"/>
      <c r="B256" s="15"/>
      <c r="C256" s="23"/>
      <c r="D256" s="23"/>
      <c r="E256" s="24"/>
      <c r="F256" s="15"/>
      <c r="G256" s="15"/>
      <c r="H256" s="15"/>
      <c r="I256" s="15"/>
      <c r="J256" s="15"/>
      <c r="K256" s="15"/>
      <c r="L256" s="15"/>
      <c r="M256" s="15"/>
      <c r="N256" s="15"/>
      <c r="O256" s="15"/>
      <c r="P256" s="15"/>
    </row>
    <row r="257" spans="1:16" ht="18" customHeight="1" x14ac:dyDescent="0.15">
      <c r="A257" s="14" t="s">
        <v>100</v>
      </c>
      <c r="B257" s="15"/>
      <c r="C257" s="15"/>
      <c r="D257" s="15"/>
      <c r="E257" s="24"/>
      <c r="F257" s="15"/>
      <c r="G257" s="15"/>
      <c r="H257" s="15"/>
      <c r="I257" s="15"/>
      <c r="J257" s="15"/>
      <c r="K257" s="15"/>
      <c r="L257" s="15"/>
      <c r="M257" s="15"/>
      <c r="N257" s="15"/>
      <c r="O257" s="15"/>
      <c r="P257" s="15"/>
    </row>
    <row r="258" spans="1:16" ht="18" customHeight="1" x14ac:dyDescent="0.15">
      <c r="A258" s="14"/>
      <c r="B258" s="20"/>
      <c r="C258" s="20" t="s">
        <v>28</v>
      </c>
      <c r="D258" s="20" t="s">
        <v>91</v>
      </c>
      <c r="E258" s="21" t="s">
        <v>92</v>
      </c>
      <c r="F258" s="15"/>
      <c r="G258" s="15"/>
      <c r="H258" s="15"/>
      <c r="I258" s="15"/>
      <c r="J258" s="15"/>
      <c r="K258" s="15"/>
      <c r="L258" s="15"/>
      <c r="M258" s="15"/>
      <c r="N258" s="15"/>
      <c r="O258" s="15"/>
      <c r="P258" s="15"/>
    </row>
    <row r="259" spans="1:16" ht="18" customHeight="1" x14ac:dyDescent="0.15">
      <c r="A259" s="14"/>
      <c r="B259" s="16" t="s">
        <v>45</v>
      </c>
      <c r="C259" s="22">
        <v>75</v>
      </c>
      <c r="D259" s="22">
        <v>948</v>
      </c>
      <c r="E259" s="21">
        <f>ROUND(D259/12/C259,3)*100</f>
        <v>105.3</v>
      </c>
      <c r="F259" s="15"/>
      <c r="G259" s="15"/>
      <c r="H259" s="15"/>
      <c r="I259" s="15"/>
      <c r="J259" s="15"/>
      <c r="K259" s="15"/>
      <c r="L259" s="15"/>
      <c r="M259" s="15"/>
      <c r="N259" s="15"/>
      <c r="O259" s="15"/>
      <c r="P259" s="15"/>
    </row>
    <row r="260" spans="1:16" ht="18" customHeight="1" x14ac:dyDescent="0.15">
      <c r="A260" s="14"/>
      <c r="B260" s="16" t="s">
        <v>46</v>
      </c>
      <c r="C260" s="22">
        <v>35</v>
      </c>
      <c r="D260" s="22">
        <v>496</v>
      </c>
      <c r="E260" s="21">
        <f t="shared" ref="E260:E261" si="44">ROUND(D260/12/C260,3)*100</f>
        <v>118.10000000000001</v>
      </c>
      <c r="F260" s="15"/>
      <c r="G260" s="15"/>
      <c r="H260" s="15"/>
      <c r="I260" s="15"/>
      <c r="J260" s="15"/>
      <c r="K260" s="15"/>
      <c r="L260" s="15"/>
      <c r="M260" s="15"/>
      <c r="N260" s="15"/>
      <c r="O260" s="15"/>
      <c r="P260" s="15"/>
    </row>
    <row r="261" spans="1:16" ht="18" customHeight="1" x14ac:dyDescent="0.15">
      <c r="A261" s="14"/>
      <c r="B261" s="16" t="s">
        <v>7</v>
      </c>
      <c r="C261" s="22">
        <f>SUM(C259:C260)</f>
        <v>110</v>
      </c>
      <c r="D261" s="22">
        <f>SUM(D259:D260)</f>
        <v>1444</v>
      </c>
      <c r="E261" s="21">
        <f t="shared" si="44"/>
        <v>109.4</v>
      </c>
      <c r="F261" s="15"/>
      <c r="G261" s="15"/>
      <c r="H261" s="15"/>
      <c r="I261" s="15"/>
      <c r="J261" s="15"/>
      <c r="K261" s="15"/>
      <c r="L261" s="15"/>
      <c r="M261" s="15"/>
      <c r="N261" s="15"/>
      <c r="O261" s="15"/>
      <c r="P261" s="15"/>
    </row>
    <row r="262" spans="1:16" ht="18" customHeight="1" x14ac:dyDescent="0.15">
      <c r="A262" s="14"/>
      <c r="B262" s="15"/>
      <c r="C262" s="23"/>
      <c r="D262" s="23"/>
      <c r="E262" s="24"/>
      <c r="F262" s="15"/>
      <c r="G262" s="15"/>
      <c r="H262" s="15"/>
      <c r="I262" s="15"/>
      <c r="J262" s="15"/>
      <c r="K262" s="15"/>
      <c r="L262" s="15"/>
      <c r="M262" s="15"/>
      <c r="N262" s="15"/>
      <c r="O262" s="15"/>
      <c r="P262" s="15"/>
    </row>
    <row r="263" spans="1:16" ht="18" customHeight="1" x14ac:dyDescent="0.15">
      <c r="A263" s="14" t="s">
        <v>101</v>
      </c>
      <c r="B263" s="15"/>
      <c r="C263" s="15"/>
      <c r="D263" s="15"/>
      <c r="E263" s="24"/>
      <c r="F263" s="15"/>
      <c r="G263" s="15"/>
      <c r="H263" s="15"/>
      <c r="I263" s="15"/>
      <c r="J263" s="15"/>
      <c r="K263" s="15"/>
      <c r="L263" s="15"/>
      <c r="M263" s="15"/>
      <c r="N263" s="15"/>
      <c r="O263" s="15"/>
      <c r="P263" s="15"/>
    </row>
    <row r="264" spans="1:16" ht="18" customHeight="1" x14ac:dyDescent="0.15">
      <c r="A264" s="14"/>
      <c r="B264" s="16" t="s">
        <v>51</v>
      </c>
      <c r="C264" s="20" t="s">
        <v>28</v>
      </c>
      <c r="D264" s="20" t="s">
        <v>91</v>
      </c>
      <c r="E264" s="21" t="s">
        <v>92</v>
      </c>
      <c r="F264" s="15"/>
      <c r="G264" s="15"/>
      <c r="H264" s="15"/>
      <c r="I264" s="15"/>
      <c r="J264" s="15"/>
      <c r="K264" s="15"/>
      <c r="L264" s="15"/>
      <c r="M264" s="15"/>
      <c r="N264" s="15"/>
      <c r="O264" s="15"/>
      <c r="P264" s="15"/>
    </row>
    <row r="265" spans="1:16" ht="18" customHeight="1" x14ac:dyDescent="0.15">
      <c r="A265" s="14"/>
      <c r="B265" s="16" t="s">
        <v>102</v>
      </c>
      <c r="C265" s="22">
        <v>60</v>
      </c>
      <c r="D265" s="22">
        <v>780</v>
      </c>
      <c r="E265" s="21">
        <f>ROUND(D265/12/C265,3)*100</f>
        <v>108.3</v>
      </c>
      <c r="F265" s="15"/>
      <c r="G265" s="15"/>
      <c r="H265" s="15"/>
      <c r="I265" s="15"/>
      <c r="J265" s="15"/>
      <c r="K265" s="15"/>
      <c r="L265" s="15"/>
      <c r="M265" s="15"/>
      <c r="N265" s="15"/>
      <c r="O265" s="15"/>
      <c r="P265" s="15"/>
    </row>
    <row r="266" spans="1:16" ht="18" customHeight="1" x14ac:dyDescent="0.15">
      <c r="A266" s="14"/>
      <c r="B266" s="16" t="s">
        <v>103</v>
      </c>
      <c r="C266" s="22">
        <v>170</v>
      </c>
      <c r="D266" s="22">
        <v>2044</v>
      </c>
      <c r="E266" s="21">
        <f t="shared" ref="E266:E267" si="45">ROUND(D266/12/C266,3)*100</f>
        <v>100.2</v>
      </c>
      <c r="F266" s="15"/>
      <c r="G266" s="15"/>
      <c r="H266" s="15"/>
      <c r="I266" s="15"/>
      <c r="J266" s="15"/>
      <c r="K266" s="15"/>
      <c r="L266" s="15"/>
      <c r="M266" s="15"/>
      <c r="N266" s="15"/>
      <c r="O266" s="15"/>
      <c r="P266" s="15"/>
    </row>
    <row r="267" spans="1:16" ht="18" customHeight="1" x14ac:dyDescent="0.15">
      <c r="A267" s="14"/>
      <c r="B267" s="16" t="s">
        <v>7</v>
      </c>
      <c r="C267" s="22">
        <f>SUM(C265:C266)</f>
        <v>230</v>
      </c>
      <c r="D267" s="22">
        <f>SUM(D265:D266)</f>
        <v>2824</v>
      </c>
      <c r="E267" s="21">
        <f t="shared" si="45"/>
        <v>102.3</v>
      </c>
      <c r="F267" s="15"/>
      <c r="G267" s="15"/>
      <c r="H267" s="15"/>
      <c r="I267" s="15"/>
      <c r="J267" s="15"/>
      <c r="K267" s="15"/>
      <c r="L267" s="15"/>
      <c r="M267" s="15"/>
      <c r="N267" s="15"/>
      <c r="O267" s="15"/>
      <c r="P267" s="15"/>
    </row>
    <row r="268" spans="1:16" ht="18" customHeight="1" x14ac:dyDescent="0.15">
      <c r="A268" s="14"/>
      <c r="B268" s="15"/>
      <c r="C268" s="23"/>
      <c r="D268" s="23"/>
      <c r="E268" s="24"/>
      <c r="F268" s="15"/>
      <c r="G268" s="15"/>
      <c r="H268" s="15"/>
      <c r="I268" s="15"/>
      <c r="J268" s="15"/>
      <c r="K268" s="15"/>
      <c r="L268" s="15"/>
      <c r="M268" s="15"/>
      <c r="N268" s="15"/>
      <c r="O268" s="15"/>
      <c r="P268" s="15"/>
    </row>
    <row r="269" spans="1:16" ht="18" customHeight="1" x14ac:dyDescent="0.15">
      <c r="A269" s="14" t="s">
        <v>104</v>
      </c>
      <c r="B269" s="15"/>
      <c r="C269" s="15"/>
      <c r="D269" s="15"/>
      <c r="E269" s="24"/>
      <c r="F269" s="15"/>
      <c r="G269" s="15"/>
      <c r="H269" s="15"/>
      <c r="I269" s="15"/>
      <c r="J269" s="15"/>
      <c r="K269" s="15"/>
      <c r="L269" s="15"/>
      <c r="M269" s="15"/>
      <c r="N269" s="15"/>
      <c r="O269" s="15"/>
      <c r="P269" s="15"/>
    </row>
    <row r="270" spans="1:16" ht="18" customHeight="1" x14ac:dyDescent="0.15">
      <c r="A270" s="14"/>
      <c r="B270" s="16" t="s">
        <v>57</v>
      </c>
      <c r="C270" s="20" t="s">
        <v>28</v>
      </c>
      <c r="D270" s="20" t="s">
        <v>91</v>
      </c>
      <c r="E270" s="21" t="s">
        <v>92</v>
      </c>
      <c r="F270" s="15"/>
      <c r="G270" s="15"/>
      <c r="H270" s="15"/>
      <c r="I270" s="15"/>
      <c r="J270" s="15"/>
      <c r="K270" s="15"/>
      <c r="L270" s="15"/>
      <c r="M270" s="15"/>
      <c r="N270" s="15"/>
      <c r="O270" s="15"/>
      <c r="P270" s="15"/>
    </row>
    <row r="271" spans="1:16" ht="18" customHeight="1" x14ac:dyDescent="0.15">
      <c r="A271" s="14"/>
      <c r="B271" s="16" t="s">
        <v>105</v>
      </c>
      <c r="C271" s="22">
        <v>19</v>
      </c>
      <c r="D271" s="22">
        <v>181</v>
      </c>
      <c r="E271" s="21">
        <f>ROUND(D271/12/C271,3)*100</f>
        <v>79.400000000000006</v>
      </c>
      <c r="F271" s="15"/>
      <c r="G271" s="15"/>
      <c r="H271" s="15"/>
      <c r="I271" s="15"/>
      <c r="J271" s="15"/>
      <c r="K271" s="15"/>
      <c r="L271" s="15"/>
      <c r="M271" s="15"/>
      <c r="N271" s="15"/>
      <c r="O271" s="15"/>
      <c r="P271" s="15"/>
    </row>
    <row r="272" spans="1:16" ht="18" customHeight="1" x14ac:dyDescent="0.15">
      <c r="A272" s="14"/>
      <c r="B272" s="16" t="s">
        <v>106</v>
      </c>
      <c r="C272" s="22">
        <v>6</v>
      </c>
      <c r="D272" s="22">
        <v>36</v>
      </c>
      <c r="E272" s="21">
        <f t="shared" ref="E272:E273" si="46">ROUND(D272/12/C272,3)*100</f>
        <v>50</v>
      </c>
      <c r="F272" s="15"/>
      <c r="G272" s="15"/>
      <c r="H272" s="15"/>
      <c r="I272" s="15"/>
      <c r="J272" s="15"/>
      <c r="K272" s="15"/>
      <c r="L272" s="15"/>
      <c r="M272" s="15"/>
      <c r="N272" s="15"/>
      <c r="O272" s="15"/>
      <c r="P272" s="15"/>
    </row>
    <row r="273" spans="1:16" ht="18" customHeight="1" x14ac:dyDescent="0.15">
      <c r="A273" s="14"/>
      <c r="B273" s="16" t="s">
        <v>7</v>
      </c>
      <c r="C273" s="22">
        <f>SUM(C271:C272)</f>
        <v>25</v>
      </c>
      <c r="D273" s="22">
        <f>SUM(D271:D272)</f>
        <v>217</v>
      </c>
      <c r="E273" s="21">
        <f t="shared" si="46"/>
        <v>72.3</v>
      </c>
      <c r="F273" s="15"/>
      <c r="G273" s="15"/>
      <c r="H273" s="15"/>
      <c r="I273" s="15"/>
      <c r="J273" s="15"/>
      <c r="K273" s="15"/>
      <c r="L273" s="15"/>
      <c r="M273" s="15"/>
      <c r="N273" s="15"/>
      <c r="O273" s="15"/>
      <c r="P273" s="15"/>
    </row>
    <row r="274" spans="1:16" ht="18" customHeight="1" x14ac:dyDescent="0.15">
      <c r="A274" s="14"/>
      <c r="B274" s="15"/>
      <c r="C274" s="23"/>
      <c r="D274" s="23"/>
      <c r="E274" s="24"/>
      <c r="F274" s="15"/>
      <c r="G274" s="15"/>
      <c r="H274" s="15"/>
      <c r="I274" s="15"/>
      <c r="J274" s="15"/>
      <c r="K274" s="15"/>
      <c r="L274" s="15"/>
      <c r="M274" s="15"/>
      <c r="N274" s="15"/>
      <c r="O274" s="15"/>
      <c r="P274" s="15"/>
    </row>
    <row r="275" spans="1:16" ht="18" customHeight="1" x14ac:dyDescent="0.15">
      <c r="A275" s="14" t="s">
        <v>107</v>
      </c>
      <c r="B275" s="15"/>
      <c r="C275" s="15"/>
      <c r="D275" s="15"/>
      <c r="E275" s="24"/>
      <c r="F275" s="15"/>
      <c r="G275" s="15"/>
      <c r="H275" s="15"/>
      <c r="I275" s="15"/>
      <c r="J275" s="15"/>
      <c r="K275" s="15"/>
      <c r="L275" s="15"/>
      <c r="M275" s="15"/>
      <c r="N275" s="15"/>
      <c r="O275" s="15"/>
      <c r="P275" s="15"/>
    </row>
    <row r="276" spans="1:16" ht="18" customHeight="1" x14ac:dyDescent="0.15">
      <c r="A276" s="14"/>
      <c r="B276" s="20"/>
      <c r="C276" s="20" t="s">
        <v>28</v>
      </c>
      <c r="D276" s="20" t="s">
        <v>91</v>
      </c>
      <c r="E276" s="21" t="s">
        <v>92</v>
      </c>
      <c r="F276" s="15"/>
      <c r="G276" s="15"/>
      <c r="H276" s="15"/>
      <c r="I276" s="15"/>
      <c r="J276" s="15"/>
      <c r="K276" s="15"/>
      <c r="L276" s="15"/>
      <c r="M276" s="15"/>
      <c r="N276" s="15"/>
      <c r="O276" s="15"/>
      <c r="P276" s="15"/>
    </row>
    <row r="277" spans="1:16" ht="18" customHeight="1" x14ac:dyDescent="0.15">
      <c r="A277" s="14"/>
      <c r="B277" s="16" t="s">
        <v>62</v>
      </c>
      <c r="C277" s="22">
        <f>C212+C218+C222+C228+C237+C241+C255+C261+C267+C273</f>
        <v>3685</v>
      </c>
      <c r="D277" s="22">
        <f>D212+D218+D222+D228+D237+D241+D255+D261+D267+D273</f>
        <v>40004</v>
      </c>
      <c r="E277" s="21">
        <f>ROUND(D277/12/C277,3)*100</f>
        <v>90.5</v>
      </c>
      <c r="F277" s="15"/>
      <c r="G277" s="15"/>
      <c r="H277" s="15"/>
      <c r="I277" s="15"/>
      <c r="J277" s="15"/>
      <c r="K277" s="15"/>
      <c r="L277" s="15"/>
      <c r="M277" s="15"/>
      <c r="N277" s="15"/>
      <c r="O277" s="15"/>
      <c r="P277" s="15"/>
    </row>
    <row r="278" spans="1:16" ht="18" customHeight="1" x14ac:dyDescent="0.15">
      <c r="A278" s="3"/>
      <c r="B278" s="4"/>
      <c r="C278" s="5"/>
      <c r="D278" s="5"/>
      <c r="E278" s="6"/>
      <c r="F278" s="4"/>
      <c r="G278" s="4"/>
      <c r="H278" s="4"/>
      <c r="I278" s="4"/>
      <c r="J278" s="4"/>
      <c r="K278" s="4"/>
      <c r="L278" s="4"/>
      <c r="M278" s="4"/>
      <c r="N278" s="4"/>
    </row>
    <row r="279" spans="1:16" ht="18" customHeight="1" x14ac:dyDescent="0.15">
      <c r="A279" s="3"/>
      <c r="B279" s="4"/>
      <c r="C279" s="5"/>
      <c r="D279" s="5"/>
      <c r="E279" s="6"/>
      <c r="F279" s="4"/>
      <c r="G279" s="4"/>
      <c r="H279" s="4"/>
      <c r="I279" s="4"/>
      <c r="J279" s="4"/>
      <c r="K279" s="4"/>
      <c r="L279" s="4"/>
      <c r="M279" s="4"/>
      <c r="N279" s="4"/>
    </row>
    <row r="280" spans="1:16" ht="18" customHeight="1" x14ac:dyDescent="0.15">
      <c r="A280" s="3"/>
      <c r="B280" s="4"/>
      <c r="C280" s="5"/>
      <c r="D280" s="5"/>
      <c r="E280" s="6"/>
      <c r="F280" s="4"/>
      <c r="G280" s="4"/>
      <c r="H280" s="4"/>
      <c r="I280" s="4"/>
      <c r="J280" s="4"/>
      <c r="K280" s="4"/>
      <c r="L280" s="4"/>
      <c r="M280" s="4"/>
      <c r="N280" s="4"/>
    </row>
    <row r="281" spans="1:16" ht="18" customHeight="1" x14ac:dyDescent="0.15">
      <c r="A281" s="3"/>
      <c r="B281" s="4"/>
      <c r="C281" s="5"/>
      <c r="D281" s="5"/>
      <c r="E281" s="6"/>
      <c r="F281" s="4"/>
      <c r="G281" s="4"/>
      <c r="H281" s="4"/>
      <c r="I281" s="4"/>
      <c r="J281" s="4"/>
      <c r="K281" s="4"/>
      <c r="L281" s="4"/>
      <c r="M281" s="4"/>
      <c r="N281" s="4"/>
    </row>
    <row r="282" spans="1:16" ht="18" customHeight="1" x14ac:dyDescent="0.15">
      <c r="A282" s="3"/>
      <c r="B282" s="4"/>
      <c r="C282" s="5"/>
      <c r="D282" s="5"/>
      <c r="E282" s="4"/>
      <c r="F282" s="4"/>
      <c r="G282" s="4"/>
      <c r="H282" s="4"/>
      <c r="I282" s="4"/>
      <c r="J282" s="4"/>
      <c r="K282" s="4"/>
      <c r="L282" s="4"/>
      <c r="M282" s="4"/>
      <c r="N282" s="4"/>
    </row>
    <row r="283" spans="1:16" ht="18" customHeight="1" x14ac:dyDescent="0.15">
      <c r="A283" s="3"/>
      <c r="B283" s="4"/>
      <c r="C283" s="5"/>
      <c r="D283" s="5"/>
      <c r="E283" s="4"/>
      <c r="F283" s="4"/>
      <c r="G283" s="4"/>
      <c r="H283" s="4"/>
      <c r="I283" s="4"/>
      <c r="J283" s="4"/>
      <c r="K283" s="4"/>
      <c r="L283" s="4"/>
      <c r="M283" s="4"/>
      <c r="N283" s="4"/>
    </row>
    <row r="284" spans="1:16" ht="18" customHeight="1" x14ac:dyDescent="0.15">
      <c r="A284" s="3"/>
      <c r="B284" s="4"/>
      <c r="C284" s="5"/>
      <c r="D284" s="5"/>
      <c r="E284" s="4"/>
      <c r="F284" s="4"/>
      <c r="G284" s="4"/>
      <c r="H284" s="4"/>
      <c r="I284" s="4"/>
      <c r="J284" s="4"/>
      <c r="K284" s="4"/>
      <c r="L284" s="4"/>
      <c r="M284" s="4"/>
      <c r="N284" s="4"/>
    </row>
    <row r="285" spans="1:16" ht="18" customHeight="1" x14ac:dyDescent="0.15">
      <c r="A285" s="3"/>
      <c r="B285" s="4"/>
      <c r="C285" s="5"/>
      <c r="D285" s="5"/>
      <c r="E285" s="4"/>
      <c r="F285" s="4"/>
      <c r="G285" s="4"/>
      <c r="H285" s="4"/>
      <c r="I285" s="4"/>
      <c r="J285" s="4"/>
      <c r="K285" s="4"/>
      <c r="L285" s="4"/>
      <c r="M285" s="4"/>
      <c r="N285" s="4"/>
    </row>
    <row r="286" spans="1:16" ht="18" customHeight="1" x14ac:dyDescent="0.15">
      <c r="A286" s="3"/>
      <c r="B286" s="4"/>
      <c r="C286" s="5"/>
      <c r="D286" s="5"/>
      <c r="E286" s="4"/>
      <c r="F286" s="4"/>
      <c r="G286" s="4"/>
      <c r="H286" s="4"/>
      <c r="I286" s="4"/>
      <c r="J286" s="4"/>
      <c r="K286" s="4"/>
      <c r="L286" s="4"/>
      <c r="M286" s="4"/>
      <c r="N286" s="4"/>
    </row>
    <row r="287" spans="1:16" ht="18" customHeight="1" x14ac:dyDescent="0.15">
      <c r="A287" s="3"/>
      <c r="B287" s="4"/>
      <c r="C287" s="5"/>
      <c r="D287" s="5"/>
      <c r="E287" s="4"/>
      <c r="F287" s="4"/>
      <c r="G287" s="4"/>
      <c r="H287" s="4"/>
      <c r="I287" s="4"/>
      <c r="J287" s="4"/>
      <c r="K287" s="4"/>
      <c r="L287" s="4"/>
      <c r="M287" s="4"/>
      <c r="N287" s="4"/>
    </row>
  </sheetData>
  <mergeCells count="189">
    <mergeCell ref="O195:P195"/>
    <mergeCell ref="G196:J196"/>
    <mergeCell ref="K196:N197"/>
    <mergeCell ref="G197:J197"/>
    <mergeCell ref="H189:I189"/>
    <mergeCell ref="O185:P185"/>
    <mergeCell ref="O182:P182"/>
    <mergeCell ref="K174:L174"/>
    <mergeCell ref="D176:F176"/>
    <mergeCell ref="D177:F177"/>
    <mergeCell ref="D178:F178"/>
    <mergeCell ref="C186:D186"/>
    <mergeCell ref="E186:F186"/>
    <mergeCell ref="C187:D187"/>
    <mergeCell ref="E187:F187"/>
    <mergeCell ref="I187:J187"/>
    <mergeCell ref="K187:L187"/>
    <mergeCell ref="M187:N187"/>
    <mergeCell ref="O187:P187"/>
    <mergeCell ref="I186:J186"/>
    <mergeCell ref="K186:L186"/>
    <mergeCell ref="M186:N186"/>
    <mergeCell ref="O186:P186"/>
    <mergeCell ref="C184:D184"/>
    <mergeCell ref="C185:D185"/>
    <mergeCell ref="E185:F185"/>
    <mergeCell ref="I185:J185"/>
    <mergeCell ref="K185:L185"/>
    <mergeCell ref="M185:N185"/>
    <mergeCell ref="K198:L198"/>
    <mergeCell ref="E200:F200"/>
    <mergeCell ref="A190:B193"/>
    <mergeCell ref="C190:I190"/>
    <mergeCell ref="C191:I191"/>
    <mergeCell ref="C183:D183"/>
    <mergeCell ref="E183:F183"/>
    <mergeCell ref="I183:J183"/>
    <mergeCell ref="K183:L183"/>
    <mergeCell ref="M183:N183"/>
    <mergeCell ref="O183:P183"/>
    <mergeCell ref="A181:B184"/>
    <mergeCell ref="C181:H181"/>
    <mergeCell ref="I181:J181"/>
    <mergeCell ref="K181:L181"/>
    <mergeCell ref="M181:N181"/>
    <mergeCell ref="O181:P181"/>
    <mergeCell ref="C182:H182"/>
    <mergeCell ref="I182:J182"/>
    <mergeCell ref="K182:L182"/>
    <mergeCell ref="M182:N182"/>
    <mergeCell ref="I184:J184"/>
    <mergeCell ref="K184:L184"/>
    <mergeCell ref="M184:N184"/>
    <mergeCell ref="O184:P184"/>
    <mergeCell ref="A180:B180"/>
    <mergeCell ref="O180:P180"/>
    <mergeCell ref="A164:B167"/>
    <mergeCell ref="C164:I164"/>
    <mergeCell ref="C165:I165"/>
    <mergeCell ref="O171:P171"/>
    <mergeCell ref="G172:J172"/>
    <mergeCell ref="K172:N173"/>
    <mergeCell ref="G173:J173"/>
    <mergeCell ref="A163:B163"/>
    <mergeCell ref="H163:I163"/>
    <mergeCell ref="G159:H159"/>
    <mergeCell ref="I159:J159"/>
    <mergeCell ref="K159:L159"/>
    <mergeCell ref="M159:N159"/>
    <mergeCell ref="G160:H160"/>
    <mergeCell ref="I160:J160"/>
    <mergeCell ref="K160:L160"/>
    <mergeCell ref="M160:N160"/>
    <mergeCell ref="G161:H161"/>
    <mergeCell ref="I161:J161"/>
    <mergeCell ref="K161:L161"/>
    <mergeCell ref="M161:N161"/>
    <mergeCell ref="I158:J158"/>
    <mergeCell ref="K158:L158"/>
    <mergeCell ref="M158:N158"/>
    <mergeCell ref="A154:B154"/>
    <mergeCell ref="M154:N154"/>
    <mergeCell ref="A155:B158"/>
    <mergeCell ref="C155:F155"/>
    <mergeCell ref="G155:H155"/>
    <mergeCell ref="I155:J155"/>
    <mergeCell ref="C156:F156"/>
    <mergeCell ref="G156:H156"/>
    <mergeCell ref="I156:J156"/>
    <mergeCell ref="K156:L156"/>
    <mergeCell ref="M156:N156"/>
    <mergeCell ref="G157:H157"/>
    <mergeCell ref="I157:J157"/>
    <mergeCell ref="G158:H158"/>
    <mergeCell ref="A137:B137"/>
    <mergeCell ref="O137:P137"/>
    <mergeCell ref="A138:B141"/>
    <mergeCell ref="C138:H139"/>
    <mergeCell ref="I138:K139"/>
    <mergeCell ref="L138:N139"/>
    <mergeCell ref="G125:H125"/>
    <mergeCell ref="I125:J125"/>
    <mergeCell ref="K125:L125"/>
    <mergeCell ref="M125:N125"/>
    <mergeCell ref="G126:H126"/>
    <mergeCell ref="I126:J126"/>
    <mergeCell ref="K126:L126"/>
    <mergeCell ref="M126:N126"/>
    <mergeCell ref="M122:N122"/>
    <mergeCell ref="G123:H123"/>
    <mergeCell ref="I123:J123"/>
    <mergeCell ref="G124:H124"/>
    <mergeCell ref="I124:J124"/>
    <mergeCell ref="K124:L124"/>
    <mergeCell ref="M124:N124"/>
    <mergeCell ref="A120:B120"/>
    <mergeCell ref="M120:N120"/>
    <mergeCell ref="A121:B124"/>
    <mergeCell ref="C121:F121"/>
    <mergeCell ref="G121:H121"/>
    <mergeCell ref="I121:J121"/>
    <mergeCell ref="C122:F122"/>
    <mergeCell ref="G122:H122"/>
    <mergeCell ref="I122:J122"/>
    <mergeCell ref="K122:L122"/>
    <mergeCell ref="D104:F104"/>
    <mergeCell ref="D105:F105"/>
    <mergeCell ref="D106:F106"/>
    <mergeCell ref="A108:B108"/>
    <mergeCell ref="O108:P108"/>
    <mergeCell ref="A109:B112"/>
    <mergeCell ref="C109:H110"/>
    <mergeCell ref="I109:K110"/>
    <mergeCell ref="L109:N110"/>
    <mergeCell ref="O99:P99"/>
    <mergeCell ref="G100:J100"/>
    <mergeCell ref="G101:J101"/>
    <mergeCell ref="K102:L102"/>
    <mergeCell ref="A91:B91"/>
    <mergeCell ref="G91:H91"/>
    <mergeCell ref="A92:B95"/>
    <mergeCell ref="A96:B96"/>
    <mergeCell ref="A97:B97"/>
    <mergeCell ref="A98:B98"/>
    <mergeCell ref="C92:I93"/>
    <mergeCell ref="K100:N101"/>
    <mergeCell ref="G88:H88"/>
    <mergeCell ref="I88:J88"/>
    <mergeCell ref="K88:L88"/>
    <mergeCell ref="M88:N88"/>
    <mergeCell ref="G89:H89"/>
    <mergeCell ref="I89:J89"/>
    <mergeCell ref="K89:L89"/>
    <mergeCell ref="M89:N89"/>
    <mergeCell ref="M85:N85"/>
    <mergeCell ref="G86:H86"/>
    <mergeCell ref="I86:J86"/>
    <mergeCell ref="G87:H87"/>
    <mergeCell ref="I87:J87"/>
    <mergeCell ref="K87:L87"/>
    <mergeCell ref="M87:N87"/>
    <mergeCell ref="A83:B83"/>
    <mergeCell ref="M83:N83"/>
    <mergeCell ref="A84:B87"/>
    <mergeCell ref="C84:F84"/>
    <mergeCell ref="G84:H84"/>
    <mergeCell ref="I84:J84"/>
    <mergeCell ref="C85:F85"/>
    <mergeCell ref="G85:H85"/>
    <mergeCell ref="I85:J85"/>
    <mergeCell ref="K85:L85"/>
    <mergeCell ref="A50:B50"/>
    <mergeCell ref="C50:D50"/>
    <mergeCell ref="A74:B74"/>
    <mergeCell ref="O74:P74"/>
    <mergeCell ref="A75:B78"/>
    <mergeCell ref="C75:H76"/>
    <mergeCell ref="I75:K76"/>
    <mergeCell ref="L75:N76"/>
    <mergeCell ref="A1:N1"/>
    <mergeCell ref="O1:P1"/>
    <mergeCell ref="A2:P2"/>
    <mergeCell ref="A36:B36"/>
    <mergeCell ref="O36:P36"/>
    <mergeCell ref="A37:B40"/>
    <mergeCell ref="C37:H38"/>
    <mergeCell ref="I37:K38"/>
    <mergeCell ref="L37:N38"/>
    <mergeCell ref="I39:K39"/>
  </mergeCells>
  <phoneticPr fontId="1"/>
  <pageMargins left="0.70866141732283472" right="0.70866141732283472" top="0.35433070866141736" bottom="0.15748031496062992" header="0.31496062992125984" footer="0.31496062992125984"/>
  <pageSetup paperSize="9" scale="63" fitToHeight="0" orientation="portrait" r:id="rId1"/>
  <headerFooter>
    <oddFooter>&amp;C－&amp;P－</oddFooter>
  </headerFooter>
  <rowBreaks count="6" manualBreakCount="6">
    <brk id="33" max="15" man="1"/>
    <brk id="72" max="15" man="1"/>
    <brk id="106" max="15" man="1"/>
    <brk id="135" max="15" man="1"/>
    <brk id="162" max="15" man="1"/>
    <brk id="188" max="1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Ｈ３０県協議内容（ポイント等変更）</vt:lpstr>
      <vt:lpstr>Sheet2</vt:lpstr>
      <vt:lpstr>Sheet3</vt:lpstr>
      <vt:lpstr>'Ｈ３０県協議内容（ポイント等変更）'!Print_Area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 真也</dc:creator>
  <cp:lastModifiedBy>竹内 久就</cp:lastModifiedBy>
  <cp:lastPrinted>2018-01-29T05:27:10Z</cp:lastPrinted>
  <dcterms:created xsi:type="dcterms:W3CDTF">2014-09-21T04:29:18Z</dcterms:created>
  <dcterms:modified xsi:type="dcterms:W3CDTF">2018-01-29T23:39:05Z</dcterms:modified>
</cp:coreProperties>
</file>