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0" yWindow="30" windowWidth="10545" windowHeight="8070" activeTab="3"/>
  </bookViews>
  <sheets>
    <sheet name="Sheet1" sheetId="1" r:id="rId1"/>
    <sheet name="児童数 (2)" sheetId="4" r:id="rId2"/>
    <sheet name="児童数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L41" i="3" l="1"/>
  <c r="K41" i="3"/>
  <c r="J41" i="3"/>
  <c r="I41" i="3"/>
  <c r="M41" i="3" s="1"/>
  <c r="M40" i="3"/>
  <c r="M39" i="3"/>
  <c r="L38" i="3"/>
  <c r="K38" i="3"/>
  <c r="J38" i="3"/>
  <c r="I38" i="3"/>
  <c r="M37" i="3"/>
  <c r="L36" i="3"/>
  <c r="K36" i="3"/>
  <c r="J36" i="3"/>
  <c r="I36" i="3"/>
  <c r="M35" i="3"/>
  <c r="M34" i="3"/>
  <c r="M33" i="3"/>
  <c r="M32" i="3"/>
  <c r="L31" i="3"/>
  <c r="K31" i="3"/>
  <c r="J31" i="3"/>
  <c r="I31" i="3"/>
  <c r="M30" i="3"/>
  <c r="M29" i="3"/>
  <c r="M28" i="3"/>
  <c r="M27" i="3"/>
  <c r="M26" i="3"/>
  <c r="L63" i="3"/>
  <c r="K63" i="3"/>
  <c r="J63" i="3"/>
  <c r="I63" i="3"/>
  <c r="M63" i="3" s="1"/>
  <c r="M62" i="3"/>
  <c r="M61" i="3"/>
  <c r="L60" i="3"/>
  <c r="K60" i="3"/>
  <c r="J60" i="3"/>
  <c r="I60" i="3"/>
  <c r="M59" i="3"/>
  <c r="L58" i="3"/>
  <c r="K58" i="3"/>
  <c r="J58" i="3"/>
  <c r="I58" i="3"/>
  <c r="M57" i="3"/>
  <c r="M56" i="3"/>
  <c r="M55" i="3"/>
  <c r="M54" i="3"/>
  <c r="L53" i="3"/>
  <c r="K53" i="3"/>
  <c r="K64" i="3" s="1"/>
  <c r="J53" i="3"/>
  <c r="I53" i="3"/>
  <c r="I64" i="3" s="1"/>
  <c r="M52" i="3"/>
  <c r="M51" i="3"/>
  <c r="M50" i="3"/>
  <c r="M49" i="3"/>
  <c r="M48" i="3"/>
  <c r="E63" i="3"/>
  <c r="D63" i="3"/>
  <c r="C63" i="3"/>
  <c r="B63" i="3"/>
  <c r="F62" i="3"/>
  <c r="F61" i="3"/>
  <c r="E60" i="3"/>
  <c r="E64" i="3" s="1"/>
  <c r="D60" i="3"/>
  <c r="C60" i="3"/>
  <c r="B60" i="3"/>
  <c r="F59" i="3"/>
  <c r="E58" i="3"/>
  <c r="D58" i="3"/>
  <c r="C58" i="3"/>
  <c r="B58" i="3"/>
  <c r="F58" i="3" s="1"/>
  <c r="F57" i="3"/>
  <c r="F56" i="3"/>
  <c r="F55" i="3"/>
  <c r="F54" i="3"/>
  <c r="E53" i="3"/>
  <c r="D53" i="3"/>
  <c r="D64" i="3" s="1"/>
  <c r="C53" i="3"/>
  <c r="B53" i="3"/>
  <c r="F53" i="3" s="1"/>
  <c r="F52" i="3"/>
  <c r="F51" i="3"/>
  <c r="F50" i="3"/>
  <c r="F49" i="3"/>
  <c r="F48" i="3"/>
  <c r="E41" i="3"/>
  <c r="D41" i="3"/>
  <c r="C41" i="3"/>
  <c r="B41" i="3"/>
  <c r="F40" i="3"/>
  <c r="F39" i="3"/>
  <c r="E38" i="3"/>
  <c r="D38" i="3"/>
  <c r="C38" i="3"/>
  <c r="B38" i="3"/>
  <c r="F37" i="3"/>
  <c r="E36" i="3"/>
  <c r="D36" i="3"/>
  <c r="C36" i="3"/>
  <c r="B36" i="3"/>
  <c r="F35" i="3"/>
  <c r="F34" i="3"/>
  <c r="F33" i="3"/>
  <c r="F32" i="3"/>
  <c r="E31" i="3"/>
  <c r="D31" i="3"/>
  <c r="C31" i="3"/>
  <c r="B31" i="3"/>
  <c r="F30" i="3"/>
  <c r="F29" i="3"/>
  <c r="F28" i="3"/>
  <c r="F27" i="3"/>
  <c r="F26" i="3"/>
  <c r="L16" i="3"/>
  <c r="M15" i="3"/>
  <c r="K16" i="3"/>
  <c r="J16" i="3"/>
  <c r="I16" i="3"/>
  <c r="M14" i="3"/>
  <c r="E16" i="3"/>
  <c r="D16" i="3"/>
  <c r="C16" i="3"/>
  <c r="B16" i="3"/>
  <c r="F16" i="3"/>
  <c r="J21" i="3"/>
  <c r="K21" i="3"/>
  <c r="L21" i="3"/>
  <c r="I21" i="3"/>
  <c r="J18" i="3"/>
  <c r="K18" i="3"/>
  <c r="L18" i="3"/>
  <c r="I18" i="3"/>
  <c r="J11" i="3"/>
  <c r="K11" i="3"/>
  <c r="L11" i="3"/>
  <c r="I11" i="3"/>
  <c r="M7" i="3"/>
  <c r="M8" i="3"/>
  <c r="M9" i="3"/>
  <c r="M10" i="3"/>
  <c r="M12" i="3"/>
  <c r="M13" i="3"/>
  <c r="M17" i="3"/>
  <c r="M19" i="3"/>
  <c r="M20" i="3"/>
  <c r="M6" i="3"/>
  <c r="C21" i="3"/>
  <c r="D21" i="3"/>
  <c r="E21" i="3"/>
  <c r="F21" i="3"/>
  <c r="B21" i="3"/>
  <c r="C18" i="3"/>
  <c r="D18" i="3"/>
  <c r="E18" i="3"/>
  <c r="F18" i="3"/>
  <c r="B18" i="3"/>
  <c r="C11" i="3"/>
  <c r="D11" i="3"/>
  <c r="E11" i="3"/>
  <c r="F11" i="3"/>
  <c r="B11" i="3"/>
  <c r="K8" i="1"/>
  <c r="L8" i="1"/>
  <c r="M8" i="1"/>
  <c r="K9" i="1"/>
  <c r="L9" i="1"/>
  <c r="M9" i="1"/>
  <c r="K10" i="1"/>
  <c r="L10" i="1"/>
  <c r="M10" i="1"/>
  <c r="K11" i="1"/>
  <c r="L11" i="1"/>
  <c r="M11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C64" i="3" l="1"/>
  <c r="J64" i="3"/>
  <c r="M60" i="3"/>
  <c r="I42" i="3"/>
  <c r="M42" i="3" s="1"/>
  <c r="L42" i="3"/>
  <c r="I22" i="3"/>
  <c r="J42" i="3"/>
  <c r="M38" i="3"/>
  <c r="F63" i="3"/>
  <c r="K42" i="3"/>
  <c r="B64" i="3"/>
  <c r="F64" i="3" s="1"/>
  <c r="M36" i="3"/>
  <c r="M58" i="3"/>
  <c r="L64" i="3"/>
  <c r="M64" i="3" s="1"/>
  <c r="M31" i="3"/>
  <c r="M53" i="3"/>
  <c r="F60" i="3"/>
  <c r="E42" i="3"/>
  <c r="B42" i="3"/>
  <c r="F22" i="3"/>
  <c r="L22" i="3"/>
  <c r="M11" i="3"/>
  <c r="J22" i="3"/>
  <c r="K22" i="3"/>
  <c r="M18" i="3"/>
  <c r="F41" i="3"/>
  <c r="F36" i="3"/>
  <c r="D42" i="3"/>
  <c r="C42" i="3"/>
  <c r="F31" i="3"/>
  <c r="F38" i="3"/>
  <c r="E22" i="3"/>
  <c r="D22" i="3"/>
  <c r="B22" i="3"/>
  <c r="C22" i="3"/>
  <c r="M21" i="3"/>
  <c r="M16" i="3"/>
  <c r="M65" i="1"/>
  <c r="K65" i="1"/>
  <c r="H65" i="1"/>
  <c r="F65" i="1"/>
  <c r="D65" i="1"/>
  <c r="M51" i="1"/>
  <c r="K51" i="1"/>
  <c r="H51" i="1"/>
  <c r="F51" i="1"/>
  <c r="D51" i="1"/>
  <c r="M36" i="1"/>
  <c r="K36" i="1"/>
  <c r="H36" i="1"/>
  <c r="F36" i="1"/>
  <c r="D36" i="1"/>
  <c r="F42" i="3" l="1"/>
  <c r="M22" i="3"/>
  <c r="M22" i="1"/>
  <c r="K22" i="1"/>
  <c r="H22" i="1"/>
  <c r="F22" i="1"/>
  <c r="D22" i="1"/>
  <c r="M7" i="1"/>
  <c r="K7" i="1"/>
  <c r="H7" i="1"/>
  <c r="F7" i="1"/>
  <c r="D7" i="1"/>
  <c r="L17" i="4" l="1"/>
  <c r="K17" i="4"/>
  <c r="I17" i="4"/>
  <c r="H17" i="4"/>
  <c r="J18" i="4" s="1"/>
  <c r="F17" i="4"/>
  <c r="E17" i="4"/>
  <c r="C17" i="4"/>
  <c r="B17" i="4"/>
  <c r="J14" i="4"/>
  <c r="G14" i="4"/>
  <c r="D14" i="4"/>
  <c r="J11" i="4"/>
  <c r="J17" i="4" s="1"/>
  <c r="G11" i="4"/>
  <c r="D11" i="4"/>
  <c r="J8" i="4"/>
  <c r="G8" i="4"/>
  <c r="D8" i="4"/>
  <c r="J5" i="4"/>
  <c r="G5" i="4"/>
  <c r="D5" i="4"/>
  <c r="G17" i="4" l="1"/>
  <c r="G18" i="4"/>
  <c r="D17" i="4"/>
  <c r="D18" i="4"/>
  <c r="L17" i="2"/>
  <c r="K17" i="2"/>
  <c r="J14" i="2" l="1"/>
  <c r="J11" i="2"/>
  <c r="J8" i="2"/>
  <c r="J5" i="2"/>
  <c r="D14" i="2"/>
  <c r="D11" i="2"/>
  <c r="D8" i="2"/>
  <c r="D5" i="2"/>
  <c r="G8" i="2"/>
  <c r="G11" i="2"/>
  <c r="G14" i="2"/>
  <c r="G5" i="2"/>
  <c r="J17" i="2" l="1"/>
  <c r="D17" i="2"/>
  <c r="G17" i="2"/>
  <c r="I17" i="2"/>
  <c r="J18" i="2" s="1"/>
  <c r="F17" i="2"/>
  <c r="G18" i="2" s="1"/>
  <c r="C17" i="2"/>
  <c r="H17" i="2" l="1"/>
  <c r="E17" i="2"/>
  <c r="B17" i="2"/>
  <c r="D18" i="2" s="1"/>
  <c r="E3" i="1" l="1"/>
  <c r="L4" i="1"/>
  <c r="L3" i="1"/>
  <c r="J11" i="1"/>
  <c r="J10" i="1"/>
  <c r="J9" i="1"/>
  <c r="J8" i="1"/>
  <c r="J4" i="1"/>
  <c r="J3" i="1"/>
  <c r="G4" i="1"/>
  <c r="G3" i="1"/>
  <c r="E4" i="1"/>
  <c r="D12" i="1"/>
  <c r="D13" i="1" s="1"/>
  <c r="F12" i="1"/>
  <c r="F13" i="1" s="1"/>
  <c r="H12" i="1"/>
  <c r="H13" i="1" s="1"/>
  <c r="K12" i="1"/>
  <c r="K13" i="1" s="1"/>
  <c r="M12" i="1"/>
  <c r="M13" i="1" s="1"/>
  <c r="C11" i="1"/>
  <c r="C10" i="1"/>
  <c r="C9" i="1"/>
  <c r="C8" i="1"/>
  <c r="C4" i="1"/>
  <c r="C3" i="1"/>
  <c r="M70" i="1"/>
  <c r="M71" i="1" s="1"/>
  <c r="L70" i="1"/>
  <c r="K70" i="1"/>
  <c r="K71" i="1" s="1"/>
  <c r="J70" i="1"/>
  <c r="H70" i="1"/>
  <c r="H71" i="1" s="1"/>
  <c r="G70" i="1"/>
  <c r="F70" i="1"/>
  <c r="F71" i="1" s="1"/>
  <c r="E70" i="1"/>
  <c r="D70" i="1"/>
  <c r="D71" i="1" s="1"/>
  <c r="C70" i="1"/>
  <c r="L63" i="1"/>
  <c r="L65" i="1" s="1"/>
  <c r="J63" i="1"/>
  <c r="J65" i="1" s="1"/>
  <c r="G63" i="1"/>
  <c r="E63" i="1"/>
  <c r="C63" i="1"/>
  <c r="M56" i="1"/>
  <c r="M57" i="1" s="1"/>
  <c r="L56" i="1"/>
  <c r="K56" i="1"/>
  <c r="K57" i="1" s="1"/>
  <c r="J56" i="1"/>
  <c r="H56" i="1"/>
  <c r="H57" i="1" s="1"/>
  <c r="G56" i="1"/>
  <c r="F56" i="1"/>
  <c r="F57" i="1" s="1"/>
  <c r="E56" i="1"/>
  <c r="D56" i="1"/>
  <c r="D57" i="1" s="1"/>
  <c r="C56" i="1"/>
  <c r="L49" i="1"/>
  <c r="L51" i="1" s="1"/>
  <c r="J49" i="1"/>
  <c r="J51" i="1" s="1"/>
  <c r="G49" i="1"/>
  <c r="E49" i="1"/>
  <c r="C49" i="1"/>
  <c r="M41" i="1"/>
  <c r="M42" i="1" s="1"/>
  <c r="L41" i="1"/>
  <c r="K41" i="1"/>
  <c r="K42" i="1" s="1"/>
  <c r="J41" i="1"/>
  <c r="H41" i="1"/>
  <c r="H42" i="1" s="1"/>
  <c r="G41" i="1"/>
  <c r="F41" i="1"/>
  <c r="F42" i="1" s="1"/>
  <c r="E41" i="1"/>
  <c r="D41" i="1"/>
  <c r="D42" i="1" s="1"/>
  <c r="C41" i="1"/>
  <c r="L34" i="1"/>
  <c r="L36" i="1" s="1"/>
  <c r="J34" i="1"/>
  <c r="J36" i="1" s="1"/>
  <c r="G34" i="1"/>
  <c r="E34" i="1"/>
  <c r="C34" i="1"/>
  <c r="D27" i="1"/>
  <c r="D28" i="1" s="1"/>
  <c r="E27" i="1"/>
  <c r="F27" i="1"/>
  <c r="F28" i="1" s="1"/>
  <c r="G27" i="1"/>
  <c r="H27" i="1"/>
  <c r="H28" i="1" s="1"/>
  <c r="J27" i="1"/>
  <c r="K27" i="1"/>
  <c r="K28" i="1" s="1"/>
  <c r="L27" i="1"/>
  <c r="M27" i="1"/>
  <c r="M28" i="1" s="1"/>
  <c r="C27" i="1"/>
  <c r="E20" i="1"/>
  <c r="G20" i="1"/>
  <c r="J20" i="1"/>
  <c r="J22" i="1" s="1"/>
  <c r="L20" i="1"/>
  <c r="L22" i="1" s="1"/>
  <c r="C20" i="1"/>
  <c r="G5" i="1" l="1"/>
  <c r="G6" i="1" s="1"/>
  <c r="L5" i="1"/>
  <c r="L7" i="1" s="1"/>
  <c r="E50" i="1"/>
  <c r="E51" i="1"/>
  <c r="G64" i="1"/>
  <c r="G65" i="1"/>
  <c r="E35" i="1"/>
  <c r="E36" i="1"/>
  <c r="G50" i="1"/>
  <c r="G51" i="1"/>
  <c r="G35" i="1"/>
  <c r="G36" i="1"/>
  <c r="C64" i="1"/>
  <c r="C65" i="1"/>
  <c r="C35" i="1"/>
  <c r="C36" i="1"/>
  <c r="C50" i="1"/>
  <c r="C51" i="1"/>
  <c r="E64" i="1"/>
  <c r="E65" i="1"/>
  <c r="G21" i="1"/>
  <c r="G22" i="1"/>
  <c r="C22" i="1"/>
  <c r="C21" i="1"/>
  <c r="E21" i="1"/>
  <c r="E22" i="1"/>
  <c r="C5" i="1"/>
  <c r="J5" i="1"/>
  <c r="J7" i="1" s="1"/>
  <c r="L12" i="1"/>
  <c r="E5" i="1"/>
  <c r="G12" i="1"/>
  <c r="J12" i="1"/>
  <c r="J13" i="1" s="1"/>
  <c r="C12" i="1"/>
  <c r="E12" i="1"/>
  <c r="C28" i="1"/>
  <c r="L71" i="1"/>
  <c r="J71" i="1"/>
  <c r="G71" i="1"/>
  <c r="C71" i="1"/>
  <c r="E71" i="1"/>
  <c r="L57" i="1"/>
  <c r="G57" i="1"/>
  <c r="C57" i="1"/>
  <c r="J57" i="1"/>
  <c r="E57" i="1"/>
  <c r="J42" i="1"/>
  <c r="E42" i="1"/>
  <c r="C42" i="1"/>
  <c r="G42" i="1"/>
  <c r="L42" i="1"/>
  <c r="L28" i="1"/>
  <c r="J28" i="1"/>
  <c r="G28" i="1"/>
  <c r="E28" i="1"/>
  <c r="G13" i="1" l="1"/>
  <c r="G7" i="1"/>
  <c r="L13" i="1"/>
  <c r="C13" i="1"/>
  <c r="E6" i="1"/>
  <c r="E7" i="1"/>
  <c r="C6" i="1"/>
  <c r="C7" i="1"/>
  <c r="E13" i="1"/>
</calcChain>
</file>

<file path=xl/sharedStrings.xml><?xml version="1.0" encoding="utf-8"?>
<sst xmlns="http://schemas.openxmlformats.org/spreadsheetml/2006/main" count="379" uniqueCount="102">
  <si>
    <t>全体</t>
  </si>
  <si>
    <t>平成27年度</t>
  </si>
  <si>
    <t>平成28年度</t>
  </si>
  <si>
    <t>平成29年度</t>
  </si>
  <si>
    <t>平成30年度</t>
  </si>
  <si>
    <t>平成31年度</t>
  </si>
  <si>
    <t>量の見込み</t>
  </si>
  <si>
    <t>１号</t>
  </si>
  <si>
    <t>２号（教育のニーズあり）</t>
  </si>
  <si>
    <t>A　合計</t>
  </si>
  <si>
    <t>確保の内容</t>
  </si>
  <si>
    <t>幼稚園</t>
  </si>
  <si>
    <t>認定こども園</t>
  </si>
  <si>
    <t>市外幼稚園</t>
  </si>
  <si>
    <t>市外認定こども園</t>
  </si>
  <si>
    <t>B　合計</t>
  </si>
  <si>
    <t>B－A</t>
  </si>
  <si>
    <t>推計</t>
    <rPh sb="0" eb="2">
      <t>スイケイ</t>
    </rPh>
    <phoneticPr fontId="4"/>
  </si>
  <si>
    <t>実績</t>
    <rPh sb="0" eb="2">
      <t>ジッセキ</t>
    </rPh>
    <phoneticPr fontId="4"/>
  </si>
  <si>
    <t>見直し前</t>
    <rPh sb="0" eb="2">
      <t>ミナオ</t>
    </rPh>
    <rPh sb="3" eb="4">
      <t>マエ</t>
    </rPh>
    <phoneticPr fontId="4"/>
  </si>
  <si>
    <t>見直し後</t>
    <rPh sb="0" eb="2">
      <t>ミナオ</t>
    </rPh>
    <rPh sb="3" eb="4">
      <t>ゴ</t>
    </rPh>
    <phoneticPr fontId="4"/>
  </si>
  <si>
    <t>北西</t>
    <rPh sb="0" eb="2">
      <t>ホクセイ</t>
    </rPh>
    <phoneticPr fontId="4"/>
  </si>
  <si>
    <t>北東</t>
    <rPh sb="0" eb="2">
      <t>ホクトウ</t>
    </rPh>
    <phoneticPr fontId="4"/>
  </si>
  <si>
    <t>南西</t>
    <rPh sb="0" eb="2">
      <t>ナンセイ</t>
    </rPh>
    <phoneticPr fontId="4"/>
  </si>
  <si>
    <t>南東</t>
    <rPh sb="0" eb="2">
      <t>ナントウ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</si>
  <si>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</si>
  <si>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</si>
  <si>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</si>
  <si>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</si>
  <si>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</si>
  <si>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</si>
  <si>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</si>
  <si>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</si>
  <si>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</si>
  <si>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</si>
  <si>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</si>
  <si>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</si>
  <si>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平成２７年</t>
    <rPh sb="0" eb="2">
      <t>ヘイセイ</t>
    </rPh>
    <rPh sb="4" eb="5">
      <t>ネン</t>
    </rPh>
    <phoneticPr fontId="4"/>
  </si>
  <si>
    <t>合　計</t>
    <rPh sb="0" eb="1">
      <t>ア</t>
    </rPh>
    <rPh sb="2" eb="3">
      <t>ケイ</t>
    </rPh>
    <phoneticPr fontId="4"/>
  </si>
  <si>
    <t>平成２８年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</si>
  <si>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</si>
  <si>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推計(A)</t>
    <rPh sb="0" eb="2">
      <t>スイケイ</t>
    </rPh>
    <phoneticPr fontId="4"/>
  </si>
  <si>
    <t>実数(B)</t>
    <rPh sb="0" eb="2">
      <t>ジッスウ</t>
    </rPh>
    <phoneticPr fontId="4"/>
  </si>
  <si>
    <t>増減(B-A)</t>
    <rPh sb="0" eb="2">
      <t>ゾウゲン</t>
    </rPh>
    <phoneticPr fontId="4"/>
  </si>
  <si>
    <t>(実数 / 推計)</t>
    <rPh sb="1" eb="3">
      <t>ジッスウ</t>
    </rPh>
    <rPh sb="6" eb="8">
      <t>スイケイ</t>
    </rPh>
    <phoneticPr fontId="4"/>
  </si>
  <si>
    <t>平成３０年</t>
    <rPh sb="0" eb="2">
      <t>ヘイセイ</t>
    </rPh>
    <rPh sb="4" eb="5">
      <t>ネン</t>
    </rPh>
    <phoneticPr fontId="4"/>
  </si>
  <si>
    <t>推計</t>
    <rPh sb="0" eb="2">
      <t>スイケイ</t>
    </rPh>
    <phoneticPr fontId="4"/>
  </si>
  <si>
    <t>平成３１年</t>
    <rPh sb="0" eb="2">
      <t>ヘイセイ</t>
    </rPh>
    <rPh sb="4" eb="5">
      <t>ネン</t>
    </rPh>
    <phoneticPr fontId="4"/>
  </si>
  <si>
    <t>注１）量の見込み（Ａ）は、児童数推計値に２９年度の入園割合（17.3%）で推計</t>
    <rPh sb="0" eb="1">
      <t>チュウ</t>
    </rPh>
    <rPh sb="3" eb="4">
      <t>リョウ</t>
    </rPh>
    <rPh sb="5" eb="7">
      <t>ミコ</t>
    </rPh>
    <rPh sb="13" eb="15">
      <t>ジドウ</t>
    </rPh>
    <rPh sb="15" eb="16">
      <t>スウ</t>
    </rPh>
    <rPh sb="16" eb="18">
      <t>スイケイ</t>
    </rPh>
    <rPh sb="18" eb="19">
      <t>チ</t>
    </rPh>
    <rPh sb="22" eb="23">
      <t>ネン</t>
    </rPh>
    <rPh sb="23" eb="24">
      <t>ド</t>
    </rPh>
    <rPh sb="25" eb="27">
      <t>ニュウエン</t>
    </rPh>
    <rPh sb="27" eb="29">
      <t>ワリアイ</t>
    </rPh>
    <rPh sb="37" eb="39">
      <t>スイケイ</t>
    </rPh>
    <phoneticPr fontId="4"/>
  </si>
  <si>
    <t>※児童数の見直しに当たっては、平成２７年及び平成２８年の４月１日の計画時の推計値と実績値を比較する。</t>
    <rPh sb="1" eb="3">
      <t>ジドウ</t>
    </rPh>
    <rPh sb="3" eb="4">
      <t>スウ</t>
    </rPh>
    <rPh sb="5" eb="7">
      <t>ミナオ</t>
    </rPh>
    <rPh sb="9" eb="10">
      <t>ア</t>
    </rPh>
    <rPh sb="15" eb="17">
      <t>ヘイセイ</t>
    </rPh>
    <rPh sb="19" eb="20">
      <t>ネン</t>
    </rPh>
    <rPh sb="20" eb="21">
      <t>オヨ</t>
    </rPh>
    <rPh sb="22" eb="24">
      <t>ヘイセイ</t>
    </rPh>
    <rPh sb="26" eb="27">
      <t>ネン</t>
    </rPh>
    <rPh sb="29" eb="30">
      <t>ツキ</t>
    </rPh>
    <rPh sb="31" eb="32">
      <t>ヒ</t>
    </rPh>
    <rPh sb="33" eb="35">
      <t>ケイカク</t>
    </rPh>
    <rPh sb="35" eb="36">
      <t>ジ</t>
    </rPh>
    <rPh sb="37" eb="39">
      <t>スイケイ</t>
    </rPh>
    <rPh sb="39" eb="40">
      <t>チ</t>
    </rPh>
    <rPh sb="41" eb="43">
      <t>ジッセキ</t>
    </rPh>
    <rPh sb="43" eb="44">
      <t>チ</t>
    </rPh>
    <rPh sb="45" eb="47">
      <t>ヒカク</t>
    </rPh>
    <phoneticPr fontId="4"/>
  </si>
  <si>
    <t>※児童数の見直しに当たっては、平成２７年及び平成２８年の１０月１日の計画時の推計値と実績値を比較する。</t>
    <rPh sb="1" eb="3">
      <t>ジドウ</t>
    </rPh>
    <rPh sb="3" eb="4">
      <t>スウ</t>
    </rPh>
    <rPh sb="5" eb="7">
      <t>ミナオ</t>
    </rPh>
    <rPh sb="9" eb="10">
      <t>ア</t>
    </rPh>
    <rPh sb="15" eb="17">
      <t>ヘイセイ</t>
    </rPh>
    <rPh sb="19" eb="20">
      <t>ネン</t>
    </rPh>
    <rPh sb="20" eb="21">
      <t>オヨ</t>
    </rPh>
    <rPh sb="22" eb="24">
      <t>ヘイセイ</t>
    </rPh>
    <rPh sb="26" eb="27">
      <t>ネン</t>
    </rPh>
    <rPh sb="30" eb="31">
      <t>ツキ</t>
    </rPh>
    <rPh sb="32" eb="33">
      <t>ヒ</t>
    </rPh>
    <rPh sb="34" eb="36">
      <t>ケイカク</t>
    </rPh>
    <rPh sb="36" eb="37">
      <t>ジ</t>
    </rPh>
    <rPh sb="38" eb="40">
      <t>スイケイ</t>
    </rPh>
    <rPh sb="40" eb="41">
      <t>チ</t>
    </rPh>
    <rPh sb="42" eb="44">
      <t>ジッセキ</t>
    </rPh>
    <rPh sb="44" eb="45">
      <t>チ</t>
    </rPh>
    <rPh sb="46" eb="48">
      <t>ヒカク</t>
    </rPh>
    <phoneticPr fontId="4"/>
  </si>
  <si>
    <t>入園率（３～６歳児）</t>
    <rPh sb="0" eb="2">
      <t>ニュウエン</t>
    </rPh>
    <rPh sb="2" eb="3">
      <t>リツ</t>
    </rPh>
    <rPh sb="7" eb="8">
      <t>サイ</t>
    </rPh>
    <rPh sb="8" eb="9">
      <t>ジ</t>
    </rPh>
    <phoneticPr fontId="4"/>
  </si>
  <si>
    <t>推計①</t>
    <rPh sb="0" eb="2">
      <t>スイケイ</t>
    </rPh>
    <phoneticPr fontId="4"/>
  </si>
  <si>
    <t>実績②</t>
    <rPh sb="0" eb="2">
      <t>ジッセキ</t>
    </rPh>
    <phoneticPr fontId="4"/>
  </si>
  <si>
    <t>Ａ欄のかい離（②/①）</t>
    <rPh sb="1" eb="2">
      <t>ラン</t>
    </rPh>
    <rPh sb="5" eb="6">
      <t>リ</t>
    </rPh>
    <phoneticPr fontId="4"/>
  </si>
  <si>
    <t>%</t>
    <phoneticPr fontId="4"/>
  </si>
  <si>
    <t>%</t>
    <phoneticPr fontId="4"/>
  </si>
  <si>
    <t>３～５歳</t>
    <rPh sb="3" eb="4">
      <t>サイ</t>
    </rPh>
    <phoneticPr fontId="4"/>
  </si>
  <si>
    <t>１～２歳</t>
    <rPh sb="3" eb="4">
      <t>サイ</t>
    </rPh>
    <phoneticPr fontId="4"/>
  </si>
  <si>
    <t>０歳</t>
    <rPh sb="1" eb="2">
      <t>サイ</t>
    </rPh>
    <phoneticPr fontId="4"/>
  </si>
  <si>
    <t>ｈ２７</t>
    <phoneticPr fontId="4"/>
  </si>
  <si>
    <t>ｈ２８</t>
  </si>
  <si>
    <t>ｈ２９</t>
  </si>
  <si>
    <t>ｈ３０</t>
  </si>
  <si>
    <t>ｈ３１</t>
  </si>
  <si>
    <t>推計値</t>
    <rPh sb="0" eb="2">
      <t>スイケイ</t>
    </rPh>
    <rPh sb="2" eb="3">
      <t>チ</t>
    </rPh>
    <phoneticPr fontId="4"/>
  </si>
  <si>
    <t>%</t>
    <phoneticPr fontId="4"/>
  </si>
  <si>
    <t>七美３０人、（本江△３５人）</t>
    <rPh sb="0" eb="1">
      <t>ナナ</t>
    </rPh>
    <rPh sb="1" eb="2">
      <t>ビ</t>
    </rPh>
    <rPh sb="4" eb="5">
      <t>ニン</t>
    </rPh>
    <rPh sb="7" eb="8">
      <t>ホン</t>
    </rPh>
    <rPh sb="8" eb="9">
      <t>エ</t>
    </rPh>
    <rPh sb="12" eb="13">
      <t>ニン</t>
    </rPh>
    <phoneticPr fontId="4"/>
  </si>
  <si>
    <t>海老江１５人</t>
    <rPh sb="0" eb="3">
      <t>エビエ</t>
    </rPh>
    <rPh sb="5" eb="6">
      <t>ニン</t>
    </rPh>
    <phoneticPr fontId="4"/>
  </si>
  <si>
    <t>太閤山あおい６０人、あおい６０人、第三あおい４５人</t>
    <rPh sb="0" eb="3">
      <t>タイコウヤマ</t>
    </rPh>
    <rPh sb="8" eb="9">
      <t>ニン</t>
    </rPh>
    <rPh sb="15" eb="16">
      <t>ニン</t>
    </rPh>
    <rPh sb="17" eb="18">
      <t>ダイ</t>
    </rPh>
    <rPh sb="18" eb="19">
      <t>サン</t>
    </rPh>
    <rPh sb="24" eb="25">
      <t>ニン</t>
    </rPh>
    <phoneticPr fontId="4"/>
  </si>
  <si>
    <t>大門わかば５人、七美１０人、あおい１０人、（本江△５人）</t>
    <rPh sb="0" eb="2">
      <t>ダイモン</t>
    </rPh>
    <rPh sb="6" eb="7">
      <t>ニン</t>
    </rPh>
    <rPh sb="8" eb="9">
      <t>ナナ</t>
    </rPh>
    <rPh sb="9" eb="10">
      <t>ビ</t>
    </rPh>
    <rPh sb="12" eb="13">
      <t>ニン</t>
    </rPh>
    <rPh sb="19" eb="20">
      <t>ニン</t>
    </rPh>
    <rPh sb="22" eb="23">
      <t>ホン</t>
    </rPh>
    <rPh sb="23" eb="24">
      <t>エ</t>
    </rPh>
    <rPh sb="26" eb="27">
      <t>ニン</t>
    </rPh>
    <phoneticPr fontId="4"/>
  </si>
  <si>
    <t>大門わかば３０人、七美１０人</t>
    <rPh sb="0" eb="2">
      <t>ダイモン</t>
    </rPh>
    <rPh sb="7" eb="8">
      <t>ニン</t>
    </rPh>
    <rPh sb="9" eb="10">
      <t>ナナ</t>
    </rPh>
    <rPh sb="10" eb="11">
      <t>ビ</t>
    </rPh>
    <rPh sb="13" eb="14">
      <t>ニン</t>
    </rPh>
    <phoneticPr fontId="4"/>
  </si>
  <si>
    <t>本江幼稚園</t>
    <rPh sb="0" eb="1">
      <t>ホン</t>
    </rPh>
    <rPh sb="1" eb="2">
      <t>エ</t>
    </rPh>
    <rPh sb="2" eb="5">
      <t>ヨウチエン</t>
    </rPh>
    <phoneticPr fontId="4"/>
  </si>
  <si>
    <t>七美幼稚園</t>
    <rPh sb="0" eb="1">
      <t>ナナ</t>
    </rPh>
    <rPh sb="1" eb="2">
      <t>ビ</t>
    </rPh>
    <rPh sb="2" eb="5">
      <t>ヨウチエン</t>
    </rPh>
    <phoneticPr fontId="4"/>
  </si>
  <si>
    <t>大門わかば幼稚園</t>
    <rPh sb="0" eb="2">
      <t>ダイモン</t>
    </rPh>
    <rPh sb="5" eb="8">
      <t>ヨウチエン</t>
    </rPh>
    <phoneticPr fontId="4"/>
  </si>
  <si>
    <t>あおい幼稚園</t>
    <rPh sb="3" eb="6">
      <t>ヨウチエン</t>
    </rPh>
    <phoneticPr fontId="4"/>
  </si>
  <si>
    <t>第三あおい幼稚園</t>
    <rPh sb="0" eb="1">
      <t>ダイ</t>
    </rPh>
    <rPh sb="1" eb="2">
      <t>サン</t>
    </rPh>
    <rPh sb="5" eb="8">
      <t>ヨウチエン</t>
    </rPh>
    <phoneticPr fontId="4"/>
  </si>
  <si>
    <t>太閤山あおい園</t>
    <rPh sb="0" eb="2">
      <t>タイコウ</t>
    </rPh>
    <rPh sb="2" eb="3">
      <t>ヤマ</t>
    </rPh>
    <rPh sb="6" eb="7">
      <t>エン</t>
    </rPh>
    <phoneticPr fontId="4"/>
  </si>
  <si>
    <t>海老江認定こども園</t>
    <rPh sb="0" eb="3">
      <t>エビエ</t>
    </rPh>
    <rPh sb="3" eb="5">
      <t>ニンテイ</t>
    </rPh>
    <rPh sb="8" eb="9">
      <t>エン</t>
    </rPh>
    <phoneticPr fontId="4"/>
  </si>
  <si>
    <t>第五幼稚園</t>
    <rPh sb="0" eb="1">
      <t>ダイ</t>
    </rPh>
    <rPh sb="1" eb="2">
      <t>ゴ</t>
    </rPh>
    <rPh sb="2" eb="5">
      <t>ヨウチエン</t>
    </rPh>
    <phoneticPr fontId="4"/>
  </si>
  <si>
    <t>かたかご認定こども園</t>
    <rPh sb="4" eb="6">
      <t>ニンテイ</t>
    </rPh>
    <rPh sb="9" eb="10">
      <t>エン</t>
    </rPh>
    <phoneticPr fontId="4"/>
  </si>
  <si>
    <t>こばと</t>
    <phoneticPr fontId="4"/>
  </si>
  <si>
    <t>２７年度</t>
    <rPh sb="2" eb="4">
      <t>ネンド</t>
    </rPh>
    <phoneticPr fontId="4"/>
  </si>
  <si>
    <t>２８年度</t>
    <rPh sb="2" eb="4">
      <t>ネンド</t>
    </rPh>
    <phoneticPr fontId="4"/>
  </si>
  <si>
    <t>２９年度</t>
    <rPh sb="2" eb="4">
      <t>ネンド</t>
    </rPh>
    <phoneticPr fontId="4"/>
  </si>
  <si>
    <t>３０年度</t>
    <rPh sb="2" eb="4">
      <t>ネンド</t>
    </rPh>
    <phoneticPr fontId="4"/>
  </si>
  <si>
    <t>３１年度</t>
    <rPh sb="2" eb="4">
      <t>ネンド</t>
    </rPh>
    <phoneticPr fontId="4"/>
  </si>
  <si>
    <t>利用定員の状況</t>
    <rPh sb="0" eb="2">
      <t>リヨウ</t>
    </rPh>
    <rPh sb="2" eb="4">
      <t>テイイン</t>
    </rPh>
    <rPh sb="5" eb="7">
      <t>ジョウキョウ</t>
    </rPh>
    <phoneticPr fontId="4"/>
  </si>
  <si>
    <t>合計</t>
    <rPh sb="0" eb="2">
      <t>ゴウケイ</t>
    </rPh>
    <phoneticPr fontId="4"/>
  </si>
  <si>
    <t>幼稚園合計</t>
    <rPh sb="0" eb="3">
      <t>ヨウチエン</t>
    </rPh>
    <rPh sb="3" eb="5">
      <t>ゴウケイ</t>
    </rPh>
    <phoneticPr fontId="4"/>
  </si>
  <si>
    <t>認定こども園合計</t>
    <rPh sb="0" eb="2">
      <t>ニンテイ</t>
    </rPh>
    <rPh sb="5" eb="6">
      <t>エン</t>
    </rPh>
    <rPh sb="6" eb="8">
      <t>ゴウケイ</t>
    </rPh>
    <phoneticPr fontId="4"/>
  </si>
  <si>
    <t>市外幼稚園合計</t>
    <rPh sb="0" eb="2">
      <t>シガイ</t>
    </rPh>
    <rPh sb="2" eb="5">
      <t>ヨウチエン</t>
    </rPh>
    <rPh sb="5" eb="7">
      <t>ゴウケイ</t>
    </rPh>
    <phoneticPr fontId="4"/>
  </si>
  <si>
    <t>市外認定こども園合計</t>
    <rPh sb="0" eb="2">
      <t>シガイ</t>
    </rPh>
    <rPh sb="2" eb="4">
      <t>ニンテイ</t>
    </rPh>
    <rPh sb="7" eb="8">
      <t>エン</t>
    </rPh>
    <rPh sb="8" eb="10">
      <t>ゴウケイ</t>
    </rPh>
    <phoneticPr fontId="4"/>
  </si>
  <si>
    <t>北西地区</t>
    <rPh sb="0" eb="2">
      <t>ホクセイ</t>
    </rPh>
    <rPh sb="2" eb="4">
      <t>チク</t>
    </rPh>
    <phoneticPr fontId="4"/>
  </si>
  <si>
    <t>北東地区</t>
    <rPh sb="0" eb="2">
      <t>ホクトウ</t>
    </rPh>
    <rPh sb="2" eb="4">
      <t>チク</t>
    </rPh>
    <phoneticPr fontId="4"/>
  </si>
  <si>
    <t>南西地区</t>
    <rPh sb="0" eb="2">
      <t>ナンセイ</t>
    </rPh>
    <rPh sb="2" eb="4">
      <t>チク</t>
    </rPh>
    <phoneticPr fontId="4"/>
  </si>
  <si>
    <t>南東地区</t>
    <rPh sb="0" eb="2">
      <t>ナントウ</t>
    </rPh>
    <rPh sb="2" eb="4">
      <t>チク</t>
    </rPh>
    <phoneticPr fontId="4"/>
  </si>
  <si>
    <t>平成２７年度１号認定の確保の内容</t>
    <rPh sb="0" eb="2">
      <t>ヘイセイ</t>
    </rPh>
    <rPh sb="4" eb="6">
      <t>ネンド</t>
    </rPh>
    <rPh sb="7" eb="8">
      <t>ゴウ</t>
    </rPh>
    <rPh sb="8" eb="10">
      <t>ニンテイ</t>
    </rPh>
    <rPh sb="11" eb="13">
      <t>カクホ</t>
    </rPh>
    <rPh sb="14" eb="16">
      <t>ナイヨウ</t>
    </rPh>
    <phoneticPr fontId="4"/>
  </si>
  <si>
    <t>平成２８年度１号認定の確保の内容</t>
    <rPh sb="0" eb="2">
      <t>ヘイセイ</t>
    </rPh>
    <rPh sb="4" eb="6">
      <t>ネンド</t>
    </rPh>
    <rPh sb="7" eb="8">
      <t>ゴウ</t>
    </rPh>
    <rPh sb="8" eb="10">
      <t>ニンテイ</t>
    </rPh>
    <rPh sb="11" eb="13">
      <t>カクホ</t>
    </rPh>
    <rPh sb="14" eb="16">
      <t>ナイヨウ</t>
    </rPh>
    <phoneticPr fontId="4"/>
  </si>
  <si>
    <t>平成２９年度１号認定の確保の内容</t>
    <rPh sb="0" eb="2">
      <t>ヘイセイ</t>
    </rPh>
    <rPh sb="4" eb="6">
      <t>ネンド</t>
    </rPh>
    <rPh sb="7" eb="8">
      <t>ゴウ</t>
    </rPh>
    <rPh sb="8" eb="10">
      <t>ニンテイ</t>
    </rPh>
    <rPh sb="11" eb="13">
      <t>カクホ</t>
    </rPh>
    <rPh sb="14" eb="16">
      <t>ナイヨウ</t>
    </rPh>
    <phoneticPr fontId="4"/>
  </si>
  <si>
    <t>平成３０年度１号認定の確保の内容</t>
    <rPh sb="0" eb="2">
      <t>ヘイセイ</t>
    </rPh>
    <rPh sb="4" eb="6">
      <t>ネンド</t>
    </rPh>
    <rPh sb="7" eb="8">
      <t>ゴウ</t>
    </rPh>
    <rPh sb="8" eb="10">
      <t>ニンテイ</t>
    </rPh>
    <rPh sb="11" eb="13">
      <t>カクホ</t>
    </rPh>
    <rPh sb="14" eb="16">
      <t>ナイヨウ</t>
    </rPh>
    <phoneticPr fontId="4"/>
  </si>
  <si>
    <t>平成３１年度１号認定の確保の内容</t>
    <rPh sb="0" eb="2">
      <t>ヘイセイ</t>
    </rPh>
    <rPh sb="4" eb="6">
      <t>ネンド</t>
    </rPh>
    <rPh sb="7" eb="8">
      <t>ゴウ</t>
    </rPh>
    <rPh sb="8" eb="10">
      <t>ニンテイ</t>
    </rPh>
    <rPh sb="11" eb="13">
      <t>カクホ</t>
    </rPh>
    <rPh sb="14" eb="16">
      <t>ナイヨウ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</si>
</sst>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#,##0&quot;人&quot;"/>
    <numFmt numFmtId="178" formatCode="#,##0;&quot;△ &quot;#,##0&quot;人&quot;"/>
    <numFmt numFmtId="179" formatCode="#,##0;&quot;△ &quot;#,##0"/>
    <numFmt numFmtId="180" formatCode="#,##0.0;&quot;△ &quot;#,##0.0"/>
    <numFmt numFmtId="181" formatCode="0.0;&quot;△ &quot;0.0"/>
    <numFmt numFmtId="182" formatCode="0;&quot;△ 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rgb="FFFFFFFF"/>
      <name val="HGｺﾞｼｯｸE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8" fontId="0" fillId="0" borderId="0" xfId="1" applyFont="1">
      <alignment vertical="center"/>
    </xf>
    <xf numFmtId="0" fontId="2" fillId="5" borderId="1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2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5" xfId="2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 applyAlignment="1">
      <alignment vertical="center" shrinkToFit="1"/>
    </xf>
    <xf numFmtId="177" fontId="0" fillId="0" borderId="1" xfId="1" applyNumberFormat="1" applyFont="1" applyBorder="1" applyAlignment="1">
      <alignment horizontal="right" vertical="center" shrinkToFit="1"/>
    </xf>
    <xf numFmtId="177" fontId="0" fillId="0" borderId="2" xfId="1" applyNumberFormat="1" applyFont="1" applyBorder="1" applyAlignment="1">
      <alignment horizontal="right" vertical="center" shrinkToFit="1"/>
    </xf>
    <xf numFmtId="177" fontId="0" fillId="0" borderId="3" xfId="1" applyNumberFormat="1" applyFont="1" applyBorder="1" applyAlignment="1">
      <alignment horizontal="right" vertical="center" shrinkToFit="1"/>
    </xf>
    <xf numFmtId="177" fontId="0" fillId="0" borderId="21" xfId="1" applyNumberFormat="1" applyFont="1" applyBorder="1" applyAlignment="1">
      <alignment horizontal="right" vertical="center" shrinkToFit="1"/>
    </xf>
    <xf numFmtId="177" fontId="0" fillId="0" borderId="8" xfId="1" applyNumberFormat="1" applyFont="1" applyBorder="1" applyAlignment="1">
      <alignment horizontal="right" vertical="center" shrinkToFit="1"/>
    </xf>
    <xf numFmtId="178" fontId="0" fillId="0" borderId="3" xfId="1" applyNumberFormat="1" applyFont="1" applyBorder="1" applyAlignment="1">
      <alignment horizontal="right" vertical="center" shrinkToFit="1"/>
    </xf>
    <xf numFmtId="0" fontId="2" fillId="5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5" borderId="12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5" borderId="11" xfId="0" applyFont="1" applyFill="1" applyBorder="1" applyAlignment="1">
      <alignment horizontal="right" vertical="center" wrapText="1"/>
    </xf>
    <xf numFmtId="0" fontId="2" fillId="5" borderId="13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5" borderId="17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5" borderId="19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35" xfId="0" applyFont="1" applyFill="1" applyBorder="1" applyAlignment="1">
      <alignment horizontal="right" vertical="center" wrapText="1"/>
    </xf>
    <xf numFmtId="0" fontId="2" fillId="5" borderId="36" xfId="0" applyFont="1" applyFill="1" applyBorder="1" applyAlignment="1">
      <alignment horizontal="right" vertical="center" wrapText="1"/>
    </xf>
    <xf numFmtId="176" fontId="0" fillId="0" borderId="11" xfId="2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1" applyNumberFormat="1" applyFont="1" applyBorder="1" applyAlignment="1">
      <alignment horizontal="right" vertical="center" shrinkToFit="1"/>
    </xf>
    <xf numFmtId="177" fontId="0" fillId="0" borderId="2" xfId="1" applyNumberFormat="1" applyFont="1" applyBorder="1" applyAlignment="1">
      <alignment horizontal="right" vertical="center" shrinkToFit="1"/>
    </xf>
    <xf numFmtId="177" fontId="0" fillId="0" borderId="3" xfId="1" applyNumberFormat="1" applyFont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178" fontId="0" fillId="0" borderId="22" xfId="1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 wrapText="1"/>
    </xf>
    <xf numFmtId="179" fontId="2" fillId="0" borderId="17" xfId="0" applyNumberFormat="1" applyFont="1" applyBorder="1" applyAlignment="1">
      <alignment horizontal="right" vertical="center" wrapText="1"/>
    </xf>
    <xf numFmtId="179" fontId="2" fillId="5" borderId="1" xfId="0" applyNumberFormat="1" applyFont="1" applyFill="1" applyBorder="1" applyAlignment="1">
      <alignment horizontal="right" vertical="center" wrapText="1"/>
    </xf>
    <xf numFmtId="179" fontId="2" fillId="5" borderId="9" xfId="0" applyNumberFormat="1" applyFont="1" applyFill="1" applyBorder="1" applyAlignment="1">
      <alignment horizontal="right" vertical="center" wrapText="1"/>
    </xf>
    <xf numFmtId="179" fontId="2" fillId="5" borderId="17" xfId="0" applyNumberFormat="1" applyFont="1" applyFill="1" applyBorder="1" applyAlignment="1">
      <alignment horizontal="right" vertical="center" wrapText="1"/>
    </xf>
    <xf numFmtId="179" fontId="2" fillId="5" borderId="18" xfId="0" applyNumberFormat="1" applyFont="1" applyFill="1" applyBorder="1" applyAlignment="1">
      <alignment horizontal="right" vertical="center" wrapText="1"/>
    </xf>
    <xf numFmtId="179" fontId="2" fillId="0" borderId="9" xfId="0" applyNumberFormat="1" applyFont="1" applyBorder="1" applyAlignment="1">
      <alignment horizontal="right" vertical="center" wrapText="1"/>
    </xf>
    <xf numFmtId="179" fontId="2" fillId="0" borderId="18" xfId="0" applyNumberFormat="1" applyFont="1" applyBorder="1" applyAlignment="1">
      <alignment horizontal="right" vertical="center" wrapText="1"/>
    </xf>
    <xf numFmtId="179" fontId="2" fillId="5" borderId="2" xfId="0" applyNumberFormat="1" applyFont="1" applyFill="1" applyBorder="1" applyAlignment="1">
      <alignment horizontal="right" vertical="center" wrapText="1"/>
    </xf>
    <xf numFmtId="179" fontId="2" fillId="5" borderId="12" xfId="0" applyNumberFormat="1" applyFont="1" applyFill="1" applyBorder="1" applyAlignment="1">
      <alignment horizontal="right" vertical="center" wrapText="1"/>
    </xf>
    <xf numFmtId="179" fontId="2" fillId="5" borderId="19" xfId="0" applyNumberFormat="1" applyFont="1" applyFill="1" applyBorder="1" applyAlignment="1">
      <alignment horizontal="right" vertical="center" wrapText="1"/>
    </xf>
    <xf numFmtId="179" fontId="2" fillId="5" borderId="20" xfId="0" applyNumberFormat="1" applyFont="1" applyFill="1" applyBorder="1" applyAlignment="1">
      <alignment horizontal="right" vertical="center" wrapText="1"/>
    </xf>
    <xf numFmtId="181" fontId="0" fillId="0" borderId="39" xfId="2" applyNumberFormat="1" applyFont="1" applyBorder="1" applyAlignment="1">
      <alignment vertical="center"/>
    </xf>
    <xf numFmtId="181" fontId="0" fillId="0" borderId="38" xfId="2" applyNumberFormat="1" applyFont="1" applyBorder="1" applyAlignment="1">
      <alignment vertical="center"/>
    </xf>
    <xf numFmtId="180" fontId="0" fillId="0" borderId="39" xfId="2" applyNumberFormat="1" applyFont="1" applyBorder="1" applyAlignment="1">
      <alignment vertical="center"/>
    </xf>
    <xf numFmtId="180" fontId="0" fillId="0" borderId="38" xfId="2" applyNumberFormat="1" applyFont="1" applyBorder="1" applyAlignment="1">
      <alignment vertical="center"/>
    </xf>
    <xf numFmtId="176" fontId="0" fillId="0" borderId="9" xfId="2" applyNumberFormat="1" applyFont="1" applyBorder="1">
      <alignment vertical="center"/>
    </xf>
    <xf numFmtId="179" fontId="0" fillId="0" borderId="38" xfId="2" applyNumberFormat="1" applyFont="1" applyBorder="1" applyAlignment="1">
      <alignment vertical="center"/>
    </xf>
    <xf numFmtId="180" fontId="0" fillId="0" borderId="9" xfId="2" applyNumberFormat="1" applyFont="1" applyBorder="1" applyAlignment="1">
      <alignment vertical="center"/>
    </xf>
    <xf numFmtId="179" fontId="0" fillId="0" borderId="11" xfId="2" applyNumberFormat="1" applyFont="1" applyBorder="1" applyAlignment="1">
      <alignment vertical="center"/>
    </xf>
    <xf numFmtId="0" fontId="2" fillId="6" borderId="1" xfId="0" applyFont="1" applyFill="1" applyBorder="1" applyAlignment="1">
      <alignment horizontal="right" vertical="center" wrapText="1"/>
    </xf>
    <xf numFmtId="179" fontId="2" fillId="6" borderId="1" xfId="0" applyNumberFormat="1" applyFont="1" applyFill="1" applyBorder="1" applyAlignment="1">
      <alignment horizontal="right" vertical="center" wrapText="1"/>
    </xf>
    <xf numFmtId="182" fontId="2" fillId="5" borderId="7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9" fontId="2" fillId="6" borderId="2" xfId="0" applyNumberFormat="1" applyFont="1" applyFill="1" applyBorder="1" applyAlignment="1">
      <alignment horizontal="right" vertical="center" wrapText="1"/>
    </xf>
    <xf numFmtId="179" fontId="0" fillId="0" borderId="10" xfId="2" applyNumberFormat="1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2" fillId="5" borderId="3" xfId="0" applyNumberFormat="1" applyFont="1" applyFill="1" applyBorder="1" applyAlignment="1">
      <alignment horizontal="right" vertical="center" wrapText="1"/>
    </xf>
    <xf numFmtId="179" fontId="2" fillId="5" borderId="7" xfId="0" applyNumberFormat="1" applyFont="1" applyFill="1" applyBorder="1" applyAlignment="1">
      <alignment horizontal="right" vertical="center" wrapText="1"/>
    </xf>
    <xf numFmtId="176" fontId="0" fillId="0" borderId="17" xfId="2" applyNumberFormat="1" applyFont="1" applyBorder="1" applyAlignment="1">
      <alignment horizontal="right" vertical="center"/>
    </xf>
    <xf numFmtId="176" fontId="0" fillId="0" borderId="18" xfId="2" applyNumberFormat="1" applyFont="1" applyBorder="1">
      <alignment vertical="center"/>
    </xf>
    <xf numFmtId="179" fontId="2" fillId="5" borderId="35" xfId="0" applyNumberFormat="1" applyFont="1" applyFill="1" applyBorder="1" applyAlignment="1">
      <alignment horizontal="right" vertical="center" wrapText="1"/>
    </xf>
    <xf numFmtId="179" fontId="2" fillId="5" borderId="36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5" borderId="42" xfId="0" applyFont="1" applyFill="1" applyBorder="1" applyAlignment="1">
      <alignment horizontal="right" vertical="center" wrapText="1"/>
    </xf>
    <xf numFmtId="0" fontId="2" fillId="5" borderId="43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41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0" fillId="0" borderId="0" xfId="2" applyNumberFormat="1" applyFont="1" applyFill="1" applyBorder="1" applyAlignment="1">
      <alignment vertical="center"/>
    </xf>
    <xf numFmtId="176" fontId="0" fillId="0" borderId="0" xfId="2" applyNumberFormat="1" applyFont="1" applyFill="1" applyBorder="1">
      <alignment vertical="center"/>
    </xf>
    <xf numFmtId="176" fontId="0" fillId="0" borderId="17" xfId="2" applyNumberFormat="1" applyFont="1" applyBorder="1">
      <alignment vertical="center"/>
    </xf>
    <xf numFmtId="0" fontId="7" fillId="0" borderId="0" xfId="0" applyFont="1">
      <alignment vertical="center"/>
    </xf>
    <xf numFmtId="179" fontId="2" fillId="0" borderId="11" xfId="0" applyNumberFormat="1" applyFont="1" applyBorder="1" applyAlignment="1">
      <alignment horizontal="right" vertical="center" wrapText="1"/>
    </xf>
    <xf numFmtId="179" fontId="2" fillId="5" borderId="11" xfId="0" applyNumberFormat="1" applyFont="1" applyFill="1" applyBorder="1" applyAlignment="1">
      <alignment horizontal="right" vertical="center" wrapText="1"/>
    </xf>
    <xf numFmtId="180" fontId="0" fillId="0" borderId="10" xfId="2" applyNumberFormat="1" applyFont="1" applyBorder="1" applyAlignment="1">
      <alignment vertical="center"/>
    </xf>
    <xf numFmtId="179" fontId="2" fillId="5" borderId="13" xfId="0" applyNumberFormat="1" applyFont="1" applyFill="1" applyBorder="1" applyAlignment="1">
      <alignment horizontal="right" vertical="center" wrapText="1"/>
    </xf>
    <xf numFmtId="179" fontId="2" fillId="5" borderId="8" xfId="0" applyNumberFormat="1" applyFont="1" applyFill="1" applyBorder="1" applyAlignment="1">
      <alignment horizontal="right" vertical="center" wrapText="1"/>
    </xf>
    <xf numFmtId="179" fontId="2" fillId="6" borderId="18" xfId="0" applyNumberFormat="1" applyFont="1" applyFill="1" applyBorder="1" applyAlignment="1">
      <alignment horizontal="right" vertical="center" wrapText="1"/>
    </xf>
    <xf numFmtId="179" fontId="2" fillId="6" borderId="20" xfId="0" applyNumberFormat="1" applyFont="1" applyFill="1" applyBorder="1" applyAlignment="1">
      <alignment horizontal="right" vertical="center" wrapText="1"/>
    </xf>
    <xf numFmtId="179" fontId="2" fillId="5" borderId="46" xfId="0" applyNumberFormat="1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right" vertical="center" wrapText="1"/>
    </xf>
    <xf numFmtId="179" fontId="0" fillId="0" borderId="47" xfId="2" applyNumberFormat="1" applyFont="1" applyFill="1" applyBorder="1" applyAlignment="1">
      <alignment vertical="center"/>
    </xf>
    <xf numFmtId="176" fontId="0" fillId="0" borderId="47" xfId="2" applyNumberFormat="1" applyFont="1" applyFill="1" applyBorder="1">
      <alignment vertical="center"/>
    </xf>
    <xf numFmtId="0" fontId="2" fillId="6" borderId="18" xfId="0" applyFont="1" applyFill="1" applyBorder="1" applyAlignment="1">
      <alignment horizontal="right" vertical="center" wrapText="1"/>
    </xf>
    <xf numFmtId="0" fontId="2" fillId="5" borderId="46" xfId="0" applyFont="1" applyFill="1" applyBorder="1" applyAlignment="1">
      <alignment horizontal="right" vertical="center" wrapText="1"/>
    </xf>
    <xf numFmtId="0" fontId="7" fillId="0" borderId="1" xfId="0" applyFont="1" applyBorder="1">
      <alignment vertical="center"/>
    </xf>
    <xf numFmtId="0" fontId="7" fillId="5" borderId="1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>
      <alignment vertical="center"/>
    </xf>
    <xf numFmtId="0" fontId="8" fillId="5" borderId="1" xfId="0" applyFont="1" applyFill="1" applyBorder="1">
      <alignment vertical="center"/>
    </xf>
    <xf numFmtId="0" fontId="8" fillId="5" borderId="10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7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182" fontId="2" fillId="5" borderId="36" xfId="0" applyNumberFormat="1" applyFont="1" applyFill="1" applyBorder="1" applyAlignment="1">
      <alignment horizontal="right" vertical="center" wrapText="1"/>
    </xf>
    <xf numFmtId="179" fontId="0" fillId="0" borderId="27" xfId="2" applyNumberFormat="1" applyFont="1" applyBorder="1" applyAlignment="1">
      <alignment horizontal="center" vertical="center"/>
    </xf>
    <xf numFmtId="179" fontId="0" fillId="0" borderId="45" xfId="2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9" fontId="0" fillId="0" borderId="44" xfId="2" applyNumberFormat="1" applyFont="1" applyBorder="1" applyAlignment="1">
      <alignment horizontal="center" vertical="center"/>
    </xf>
    <xf numFmtId="179" fontId="0" fillId="0" borderId="40" xfId="2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79" fontId="2" fillId="0" borderId="31" xfId="0" applyNumberFormat="1" applyFont="1" applyBorder="1" applyAlignment="1">
      <alignment horizontal="center" vertical="center" wrapText="1"/>
    </xf>
    <xf numFmtId="179" fontId="2" fillId="0" borderId="32" xfId="0" applyNumberFormat="1" applyFont="1" applyBorder="1" applyAlignment="1">
      <alignment horizontal="center" vertical="center" wrapText="1"/>
    </xf>
    <xf numFmtId="179" fontId="2" fillId="0" borderId="33" xfId="0" applyNumberFormat="1" applyFont="1" applyBorder="1" applyAlignment="1">
      <alignment horizontal="center" vertical="center" wrapText="1"/>
    </xf>
    <xf numFmtId="179" fontId="2" fillId="0" borderId="34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 shrinkToFit="1"/>
    </xf>
    <xf numFmtId="9" fontId="0" fillId="0" borderId="24" xfId="0" applyNumberFormat="1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177" fontId="0" fillId="0" borderId="28" xfId="1" applyNumberFormat="1" applyFont="1" applyBorder="1" applyAlignment="1">
      <alignment horizontal="right" vertical="center" shrinkToFit="1"/>
    </xf>
    <xf numFmtId="177" fontId="0" fillId="0" borderId="29" xfId="1" applyNumberFormat="1" applyFont="1" applyBorder="1" applyAlignment="1">
      <alignment horizontal="right" vertical="center" shrinkToFit="1"/>
    </xf>
    <xf numFmtId="177" fontId="0" fillId="0" borderId="3" xfId="1" applyNumberFormat="1" applyFont="1" applyBorder="1" applyAlignment="1">
      <alignment horizontal="right" vertical="center" shrinkToFit="1"/>
    </xf>
    <xf numFmtId="177" fontId="0" fillId="0" borderId="17" xfId="1" applyNumberFormat="1" applyFont="1" applyBorder="1" applyAlignment="1">
      <alignment horizontal="right" vertical="center" shrinkToFit="1"/>
    </xf>
    <xf numFmtId="177" fontId="0" fillId="0" borderId="19" xfId="1" applyNumberFormat="1" applyFont="1" applyBorder="1" applyAlignment="1">
      <alignment horizontal="right" vertical="center" shrinkToFit="1"/>
    </xf>
    <xf numFmtId="177" fontId="0" fillId="0" borderId="18" xfId="1" applyNumberFormat="1" applyFont="1" applyBorder="1" applyAlignment="1">
      <alignment horizontal="right" vertical="center" shrinkToFit="1"/>
    </xf>
    <xf numFmtId="177" fontId="0" fillId="0" borderId="20" xfId="1" applyNumberFormat="1" applyFont="1" applyBorder="1" applyAlignment="1">
      <alignment horizontal="right" vertical="center" shrinkToFit="1"/>
    </xf>
    <xf numFmtId="177" fontId="0" fillId="0" borderId="11" xfId="1" applyNumberFormat="1" applyFont="1" applyBorder="1" applyAlignment="1">
      <alignment horizontal="right" vertical="center" shrinkToFit="1"/>
    </xf>
    <xf numFmtId="177" fontId="0" fillId="0" borderId="13" xfId="1" applyNumberFormat="1" applyFont="1" applyBorder="1" applyAlignment="1">
      <alignment horizontal="right" vertical="center" shrinkToFit="1"/>
    </xf>
    <xf numFmtId="177" fontId="0" fillId="0" borderId="1" xfId="1" applyNumberFormat="1" applyFont="1" applyBorder="1" applyAlignment="1">
      <alignment horizontal="right" vertical="center" shrinkToFit="1"/>
    </xf>
    <xf numFmtId="177" fontId="0" fillId="0" borderId="2" xfId="1" applyNumberFormat="1" applyFont="1" applyBorder="1" applyAlignment="1">
      <alignment horizontal="right" vertical="center" shrinkToFit="1"/>
    </xf>
    <xf numFmtId="177" fontId="0" fillId="0" borderId="30" xfId="1" applyNumberFormat="1" applyFont="1" applyBorder="1" applyAlignment="1">
      <alignment horizontal="right" vertical="center" shrinkToFit="1"/>
    </xf>
    <xf numFmtId="178" fontId="0" fillId="0" borderId="18" xfId="1" applyNumberFormat="1" applyFont="1" applyBorder="1" applyAlignment="1">
      <alignment horizontal="right" vertical="center" shrinkToFit="1"/>
    </xf>
    <xf numFmtId="178" fontId="0" fillId="0" borderId="1" xfId="1" applyNumberFormat="1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0</xdr:row>
      <xdr:rowOff>28575</xdr:rowOff>
    </xdr:from>
    <xdr:to>
      <xdr:col>12</xdr:col>
      <xdr:colOff>561975</xdr:colOff>
      <xdr:row>2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7791450" y="28575"/>
          <a:ext cx="1362075" cy="3714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zoomScaleNormal="100" workbookViewId="0">
      <selection activeCell="P1" sqref="P1:AF1048576"/>
    </sheetView>
  </sheetViews>
  <sheetFormatPr defaultRowHeight="13.5" x14ac:dyDescent="0.15"/>
  <cols>
    <col min="1" max="1" width="3.625" customWidth="1"/>
    <col min="2" max="2" width="18.625" customWidth="1"/>
    <col min="9" max="9" width="1.375" style="99" customWidth="1"/>
    <col min="14" max="14" width="4" style="106" customWidth="1"/>
    <col min="15" max="15" width="4" customWidth="1"/>
    <col min="16" max="21" width="4" hidden="1" customWidth="1"/>
    <col min="22" max="22" width="14.375" hidden="1" customWidth="1"/>
    <col min="23" max="32" width="0" hidden="1" customWidth="1"/>
  </cols>
  <sheetData>
    <row r="1" spans="1:27" ht="14.25" customHeight="1" x14ac:dyDescent="0.15">
      <c r="A1" s="143" t="s">
        <v>0</v>
      </c>
      <c r="B1" s="143"/>
      <c r="C1" s="153" t="s">
        <v>1</v>
      </c>
      <c r="D1" s="151"/>
      <c r="E1" s="133" t="s">
        <v>2</v>
      </c>
      <c r="F1" s="136"/>
      <c r="G1" s="150" t="s">
        <v>3</v>
      </c>
      <c r="H1" s="153"/>
      <c r="I1" s="100"/>
      <c r="J1" s="133" t="s">
        <v>4</v>
      </c>
      <c r="K1" s="134"/>
      <c r="L1" s="134" t="s">
        <v>5</v>
      </c>
      <c r="M1" s="136"/>
    </row>
    <row r="2" spans="1:27" x14ac:dyDescent="0.15">
      <c r="A2" s="143"/>
      <c r="B2" s="143"/>
      <c r="C2" s="78" t="s">
        <v>17</v>
      </c>
      <c r="D2" s="81" t="s">
        <v>18</v>
      </c>
      <c r="E2" s="79" t="s">
        <v>52</v>
      </c>
      <c r="F2" s="82" t="s">
        <v>53</v>
      </c>
      <c r="G2" s="80" t="s">
        <v>17</v>
      </c>
      <c r="H2" s="83" t="s">
        <v>18</v>
      </c>
      <c r="I2" s="100"/>
      <c r="J2" s="79" t="s">
        <v>19</v>
      </c>
      <c r="K2" s="83" t="s">
        <v>20</v>
      </c>
      <c r="L2" s="78" t="s">
        <v>19</v>
      </c>
      <c r="M2" s="82" t="s">
        <v>20</v>
      </c>
    </row>
    <row r="3" spans="1:27" ht="24" customHeight="1" x14ac:dyDescent="0.15">
      <c r="A3" s="149" t="s">
        <v>6</v>
      </c>
      <c r="B3" s="1" t="s">
        <v>7</v>
      </c>
      <c r="C3" s="52">
        <f>C18+C32+C47+C61</f>
        <v>355</v>
      </c>
      <c r="D3" s="155"/>
      <c r="E3" s="53">
        <f>E18+E32+E47+E61</f>
        <v>341</v>
      </c>
      <c r="F3" s="157"/>
      <c r="G3" s="107">
        <f>G18+G32+G47+G61</f>
        <v>346</v>
      </c>
      <c r="H3" s="159"/>
      <c r="I3" s="101"/>
      <c r="J3" s="53">
        <f>J18+J32+J47+J61</f>
        <v>338</v>
      </c>
      <c r="K3" s="159"/>
      <c r="L3" s="52">
        <f>L18+L32+L47+L61</f>
        <v>343</v>
      </c>
      <c r="M3" s="157"/>
    </row>
    <row r="4" spans="1:27" ht="24" customHeight="1" x14ac:dyDescent="0.15">
      <c r="A4" s="149"/>
      <c r="B4" s="1" t="s">
        <v>8</v>
      </c>
      <c r="C4" s="52">
        <f>C19+C33+C48+C62</f>
        <v>129</v>
      </c>
      <c r="D4" s="156"/>
      <c r="E4" s="53">
        <f>E19+E33+E48+E62</f>
        <v>131</v>
      </c>
      <c r="F4" s="158"/>
      <c r="G4" s="107">
        <f>G19+G33+G48+G62</f>
        <v>132</v>
      </c>
      <c r="H4" s="160"/>
      <c r="I4" s="101"/>
      <c r="J4" s="53">
        <f>J19+J33+J48+J62</f>
        <v>129</v>
      </c>
      <c r="K4" s="160"/>
      <c r="L4" s="52">
        <f>L19+L33+L48+L62</f>
        <v>132</v>
      </c>
      <c r="M4" s="158"/>
    </row>
    <row r="5" spans="1:27" ht="24" customHeight="1" x14ac:dyDescent="0.15">
      <c r="A5" s="149"/>
      <c r="B5" s="3" t="s">
        <v>9</v>
      </c>
      <c r="C5" s="54">
        <f>SUM(C3:C4)</f>
        <v>484</v>
      </c>
      <c r="D5" s="55">
        <v>444</v>
      </c>
      <c r="E5" s="56">
        <f>SUM(E3:E4)</f>
        <v>472</v>
      </c>
      <c r="F5" s="57">
        <v>421</v>
      </c>
      <c r="G5" s="108">
        <f>SUM(G3:G4)</f>
        <v>478</v>
      </c>
      <c r="H5" s="54">
        <v>404</v>
      </c>
      <c r="I5" s="102"/>
      <c r="J5" s="56">
        <f>SUM(J3:J4)</f>
        <v>467</v>
      </c>
      <c r="K5" s="73">
        <v>394</v>
      </c>
      <c r="L5" s="54">
        <f>SUM(L3:L4)</f>
        <v>475</v>
      </c>
      <c r="M5" s="112">
        <v>399</v>
      </c>
      <c r="O5" s="5"/>
      <c r="P5" s="5"/>
      <c r="Q5" s="5"/>
      <c r="R5" s="5"/>
      <c r="S5" s="5"/>
      <c r="T5" s="5"/>
      <c r="U5" s="5"/>
    </row>
    <row r="6" spans="1:27" ht="18" customHeight="1" x14ac:dyDescent="0.15">
      <c r="A6" s="145" t="s">
        <v>54</v>
      </c>
      <c r="B6" s="154"/>
      <c r="C6" s="70">
        <f>(D5/C5-1)*100</f>
        <v>-8.2644628099173509</v>
      </c>
      <c r="D6" s="77" t="s">
        <v>56</v>
      </c>
      <c r="E6" s="66">
        <f>(F5/E5-1)*100</f>
        <v>-10.805084745762716</v>
      </c>
      <c r="F6" s="67" t="s">
        <v>55</v>
      </c>
      <c r="G6" s="109">
        <f>(H5/G5-1)*100</f>
        <v>-15.481171548117157</v>
      </c>
      <c r="H6" s="71" t="s">
        <v>56</v>
      </c>
      <c r="I6" s="103"/>
      <c r="J6" s="147"/>
      <c r="K6" s="148"/>
      <c r="L6" s="131"/>
      <c r="M6" s="132"/>
      <c r="O6" s="5"/>
      <c r="P6" s="5"/>
      <c r="Q6" s="5"/>
      <c r="R6" s="5"/>
      <c r="S6" s="5"/>
      <c r="T6" s="5"/>
      <c r="U6" s="5"/>
    </row>
    <row r="7" spans="1:27" ht="18" customHeight="1" x14ac:dyDescent="0.15">
      <c r="A7" s="144" t="s">
        <v>51</v>
      </c>
      <c r="B7" s="144"/>
      <c r="C7" s="12">
        <f>C5/$W$12</f>
        <v>0.20293501048218029</v>
      </c>
      <c r="D7" s="68">
        <f>D5/$W$12</f>
        <v>0.1861635220125786</v>
      </c>
      <c r="E7" s="86">
        <f>E5/$X$12</f>
        <v>0.20512820512820512</v>
      </c>
      <c r="F7" s="87">
        <f>F5/$X$12</f>
        <v>0.18296392872664058</v>
      </c>
      <c r="G7" s="44">
        <f>G5/$Y$12</f>
        <v>0.20515021459227467</v>
      </c>
      <c r="H7" s="12">
        <f>H5/$Y$12</f>
        <v>0.17339055793991417</v>
      </c>
      <c r="I7" s="104"/>
      <c r="J7" s="105">
        <f>J5/$Z$12</f>
        <v>0.20536499560246263</v>
      </c>
      <c r="K7" s="12">
        <f>K5/$Z$12</f>
        <v>0.17326297273526825</v>
      </c>
      <c r="L7" s="12">
        <f>L5/$AA$12</f>
        <v>0.20625271385149804</v>
      </c>
      <c r="M7" s="87">
        <f>M5/$AA$12</f>
        <v>0.17325227963525835</v>
      </c>
      <c r="O7" s="5"/>
      <c r="P7" s="5"/>
      <c r="Q7" s="5"/>
      <c r="R7" s="5"/>
      <c r="S7" s="5"/>
      <c r="T7" s="5"/>
      <c r="U7" s="5"/>
    </row>
    <row r="8" spans="1:27" ht="18" customHeight="1" x14ac:dyDescent="0.15">
      <c r="A8" s="149" t="s">
        <v>10</v>
      </c>
      <c r="B8" s="1" t="s">
        <v>11</v>
      </c>
      <c r="C8" s="52">
        <f>C23+C37+C52+C66</f>
        <v>350</v>
      </c>
      <c r="D8" s="58">
        <f t="shared" ref="D8:H8" si="0">D23+D37+D52+D66</f>
        <v>350</v>
      </c>
      <c r="E8" s="53">
        <f t="shared" si="0"/>
        <v>350</v>
      </c>
      <c r="F8" s="59">
        <f t="shared" si="0"/>
        <v>340</v>
      </c>
      <c r="G8" s="107">
        <f t="shared" si="0"/>
        <v>350</v>
      </c>
      <c r="H8" s="52">
        <f t="shared" si="0"/>
        <v>315</v>
      </c>
      <c r="I8" s="102"/>
      <c r="J8" s="53">
        <f>J23+J37+J52+J66</f>
        <v>330</v>
      </c>
      <c r="K8" s="73">
        <f t="shared" ref="K8:M8" si="1">K23+K37+K52+K66</f>
        <v>315</v>
      </c>
      <c r="L8" s="52">
        <f t="shared" si="1"/>
        <v>330</v>
      </c>
      <c r="M8" s="112">
        <f t="shared" si="1"/>
        <v>205</v>
      </c>
      <c r="O8" s="5"/>
      <c r="P8" s="5"/>
      <c r="Q8" s="5"/>
      <c r="R8" s="5"/>
      <c r="S8" s="5"/>
      <c r="T8" s="5"/>
      <c r="U8" s="5"/>
    </row>
    <row r="9" spans="1:27" ht="18" customHeight="1" x14ac:dyDescent="0.15">
      <c r="A9" s="149"/>
      <c r="B9" s="1" t="s">
        <v>12</v>
      </c>
      <c r="C9" s="52">
        <f>C24+C38+C53+C67</f>
        <v>60</v>
      </c>
      <c r="D9" s="58">
        <f t="shared" ref="D9:H9" si="2">D24+D38+D53+D67</f>
        <v>60</v>
      </c>
      <c r="E9" s="53">
        <f t="shared" si="2"/>
        <v>60</v>
      </c>
      <c r="F9" s="59">
        <f t="shared" si="2"/>
        <v>60</v>
      </c>
      <c r="G9" s="107">
        <f t="shared" si="2"/>
        <v>60</v>
      </c>
      <c r="H9" s="52">
        <f t="shared" si="2"/>
        <v>75</v>
      </c>
      <c r="I9" s="102"/>
      <c r="J9" s="53">
        <f>J24+J38+J53+J67</f>
        <v>80</v>
      </c>
      <c r="K9" s="73">
        <f t="shared" ref="K9:M9" si="3">K24+K38+K53+K67</f>
        <v>75</v>
      </c>
      <c r="L9" s="52">
        <f t="shared" si="3"/>
        <v>80</v>
      </c>
      <c r="M9" s="112">
        <f t="shared" si="3"/>
        <v>185</v>
      </c>
      <c r="V9" t="s">
        <v>65</v>
      </c>
      <c r="W9" t="s">
        <v>60</v>
      </c>
      <c r="X9" t="s">
        <v>61</v>
      </c>
      <c r="Y9" t="s">
        <v>62</v>
      </c>
      <c r="Z9" t="s">
        <v>63</v>
      </c>
      <c r="AA9" t="s">
        <v>64</v>
      </c>
    </row>
    <row r="10" spans="1:27" ht="18" customHeight="1" x14ac:dyDescent="0.15">
      <c r="A10" s="149"/>
      <c r="B10" s="1" t="s">
        <v>13</v>
      </c>
      <c r="C10" s="52">
        <f>C25+C39+C54+C68</f>
        <v>40</v>
      </c>
      <c r="D10" s="58">
        <f t="shared" ref="D10:H10" si="4">D25+D39+D54+D68</f>
        <v>40</v>
      </c>
      <c r="E10" s="53">
        <f t="shared" si="4"/>
        <v>40</v>
      </c>
      <c r="F10" s="59">
        <f t="shared" si="4"/>
        <v>40</v>
      </c>
      <c r="G10" s="107">
        <f t="shared" si="4"/>
        <v>40</v>
      </c>
      <c r="H10" s="52">
        <f t="shared" si="4"/>
        <v>40</v>
      </c>
      <c r="I10" s="102"/>
      <c r="J10" s="53">
        <f>J25+J39+J54+J68</f>
        <v>40</v>
      </c>
      <c r="K10" s="52">
        <f t="shared" ref="K10:M10" si="5">K25+K39+K54+K68</f>
        <v>40</v>
      </c>
      <c r="L10" s="52">
        <f t="shared" si="5"/>
        <v>40</v>
      </c>
      <c r="M10" s="59">
        <f t="shared" si="5"/>
        <v>40</v>
      </c>
      <c r="V10" t="s">
        <v>59</v>
      </c>
    </row>
    <row r="11" spans="1:27" ht="18" customHeight="1" x14ac:dyDescent="0.15">
      <c r="A11" s="149"/>
      <c r="B11" s="1" t="s">
        <v>14</v>
      </c>
      <c r="C11" s="52">
        <f>C26+C40+C55+C69</f>
        <v>40</v>
      </c>
      <c r="D11" s="58">
        <f t="shared" ref="D11:H11" si="6">D26+D40+D55+D69</f>
        <v>40</v>
      </c>
      <c r="E11" s="53">
        <f t="shared" si="6"/>
        <v>40</v>
      </c>
      <c r="F11" s="59">
        <f t="shared" si="6"/>
        <v>40</v>
      </c>
      <c r="G11" s="107">
        <f t="shared" si="6"/>
        <v>40</v>
      </c>
      <c r="H11" s="52">
        <f t="shared" si="6"/>
        <v>40</v>
      </c>
      <c r="I11" s="102"/>
      <c r="J11" s="53">
        <f>J26+J40+J55+J69</f>
        <v>40</v>
      </c>
      <c r="K11" s="52">
        <f t="shared" ref="K11:M11" si="7">K26+K40+K55+K69</f>
        <v>40</v>
      </c>
      <c r="L11" s="52">
        <f t="shared" si="7"/>
        <v>40</v>
      </c>
      <c r="M11" s="59">
        <f t="shared" si="7"/>
        <v>40</v>
      </c>
      <c r="V11" t="s">
        <v>58</v>
      </c>
    </row>
    <row r="12" spans="1:27" ht="18" customHeight="1" thickBot="1" x14ac:dyDescent="0.2">
      <c r="A12" s="152"/>
      <c r="B12" s="4" t="s">
        <v>15</v>
      </c>
      <c r="C12" s="60">
        <f>SUM(C8:C11)</f>
        <v>490</v>
      </c>
      <c r="D12" s="61">
        <f t="shared" ref="D12:M12" si="8">SUM(D8:D11)</f>
        <v>490</v>
      </c>
      <c r="E12" s="62">
        <f>SUM(E8:E11)</f>
        <v>490</v>
      </c>
      <c r="F12" s="63">
        <f t="shared" si="8"/>
        <v>480</v>
      </c>
      <c r="G12" s="110">
        <f>SUM(G8:G11)</f>
        <v>490</v>
      </c>
      <c r="H12" s="60">
        <f t="shared" si="8"/>
        <v>470</v>
      </c>
      <c r="I12" s="102"/>
      <c r="J12" s="62">
        <f>SUM(J8:J11)</f>
        <v>490</v>
      </c>
      <c r="K12" s="76">
        <f t="shared" si="8"/>
        <v>470</v>
      </c>
      <c r="L12" s="60">
        <f>SUM(L8:L11)</f>
        <v>490</v>
      </c>
      <c r="M12" s="113">
        <f t="shared" si="8"/>
        <v>470</v>
      </c>
      <c r="V12" t="s">
        <v>57</v>
      </c>
      <c r="W12" s="5">
        <v>2385</v>
      </c>
      <c r="X12" s="5">
        <v>2301</v>
      </c>
      <c r="Y12" s="5">
        <v>2330</v>
      </c>
      <c r="Z12" s="5">
        <v>2274</v>
      </c>
      <c r="AA12" s="5">
        <v>2303</v>
      </c>
    </row>
    <row r="13" spans="1:27" ht="18" customHeight="1" thickTop="1" thickBot="1" x14ac:dyDescent="0.2">
      <c r="A13" s="135" t="s">
        <v>16</v>
      </c>
      <c r="B13" s="135"/>
      <c r="C13" s="84">
        <f>C12-C5</f>
        <v>6</v>
      </c>
      <c r="D13" s="85">
        <f t="shared" ref="D13:M13" si="9">D12-D5</f>
        <v>46</v>
      </c>
      <c r="E13" s="88">
        <f>E12-E5</f>
        <v>18</v>
      </c>
      <c r="F13" s="89">
        <f t="shared" si="9"/>
        <v>59</v>
      </c>
      <c r="G13" s="111">
        <f>G12-G5</f>
        <v>12</v>
      </c>
      <c r="H13" s="84">
        <f t="shared" si="9"/>
        <v>66</v>
      </c>
      <c r="I13" s="102"/>
      <c r="J13" s="88">
        <f>J12-J5</f>
        <v>23</v>
      </c>
      <c r="K13" s="114">
        <f t="shared" si="9"/>
        <v>76</v>
      </c>
      <c r="L13" s="114">
        <f>L12-L5</f>
        <v>15</v>
      </c>
      <c r="M13" s="89">
        <f t="shared" si="9"/>
        <v>71</v>
      </c>
    </row>
    <row r="14" spans="1:27" ht="18" customHeight="1" x14ac:dyDescent="0.15">
      <c r="B14" t="s">
        <v>48</v>
      </c>
    </row>
    <row r="15" spans="1:27" ht="18" customHeight="1" thickBot="1" x14ac:dyDescent="0.2"/>
    <row r="16" spans="1:27" ht="14.25" customHeight="1" x14ac:dyDescent="0.15">
      <c r="A16" s="143" t="s">
        <v>21</v>
      </c>
      <c r="B16" s="143"/>
      <c r="C16" s="153" t="s">
        <v>1</v>
      </c>
      <c r="D16" s="151"/>
      <c r="E16" s="133" t="s">
        <v>2</v>
      </c>
      <c r="F16" s="136"/>
      <c r="G16" s="150" t="s">
        <v>3</v>
      </c>
      <c r="H16" s="151"/>
      <c r="I16" s="115"/>
      <c r="J16" s="133" t="s">
        <v>4</v>
      </c>
      <c r="K16" s="134"/>
      <c r="L16" s="134" t="s">
        <v>5</v>
      </c>
      <c r="M16" s="136"/>
    </row>
    <row r="17" spans="1:20" ht="14.25" customHeight="1" x14ac:dyDescent="0.15">
      <c r="A17" s="143"/>
      <c r="B17" s="143"/>
      <c r="C17" s="78" t="s">
        <v>17</v>
      </c>
      <c r="D17" s="81" t="s">
        <v>18</v>
      </c>
      <c r="E17" s="79" t="s">
        <v>52</v>
      </c>
      <c r="F17" s="82" t="s">
        <v>53</v>
      </c>
      <c r="G17" s="80" t="s">
        <v>17</v>
      </c>
      <c r="H17" s="81" t="s">
        <v>18</v>
      </c>
      <c r="I17" s="115"/>
      <c r="J17" s="79" t="s">
        <v>19</v>
      </c>
      <c r="K17" s="83" t="s">
        <v>20</v>
      </c>
      <c r="L17" s="78" t="s">
        <v>19</v>
      </c>
      <c r="M17" s="82" t="s">
        <v>20</v>
      </c>
    </row>
    <row r="18" spans="1:20" ht="24" customHeight="1" x14ac:dyDescent="0.15">
      <c r="A18" s="149" t="s">
        <v>6</v>
      </c>
      <c r="B18" s="1" t="s">
        <v>7</v>
      </c>
      <c r="C18" s="2">
        <v>70</v>
      </c>
      <c r="D18" s="139"/>
      <c r="E18" s="36">
        <v>64</v>
      </c>
      <c r="F18" s="137"/>
      <c r="G18" s="32">
        <v>66</v>
      </c>
      <c r="H18" s="139"/>
      <c r="I18" s="115"/>
      <c r="J18" s="36">
        <v>60</v>
      </c>
      <c r="K18" s="141"/>
      <c r="L18" s="2">
        <v>62</v>
      </c>
      <c r="M18" s="137"/>
    </row>
    <row r="19" spans="1:20" ht="24" customHeight="1" x14ac:dyDescent="0.15">
      <c r="A19" s="149"/>
      <c r="B19" s="1" t="s">
        <v>8</v>
      </c>
      <c r="C19" s="2">
        <v>20</v>
      </c>
      <c r="D19" s="140"/>
      <c r="E19" s="36">
        <v>25</v>
      </c>
      <c r="F19" s="138"/>
      <c r="G19" s="32">
        <v>24</v>
      </c>
      <c r="H19" s="140"/>
      <c r="I19" s="115"/>
      <c r="J19" s="36">
        <v>23</v>
      </c>
      <c r="K19" s="142"/>
      <c r="L19" s="2">
        <v>24</v>
      </c>
      <c r="M19" s="138"/>
    </row>
    <row r="20" spans="1:20" ht="24" customHeight="1" x14ac:dyDescent="0.15">
      <c r="A20" s="149"/>
      <c r="B20" s="3" t="s">
        <v>9</v>
      </c>
      <c r="C20" s="6">
        <f>SUM(C18:C19)</f>
        <v>90</v>
      </c>
      <c r="D20" s="28">
        <v>73</v>
      </c>
      <c r="E20" s="37">
        <f t="shared" ref="E20:L20" si="10">SUM(E18:E19)</f>
        <v>89</v>
      </c>
      <c r="F20" s="38">
        <v>81</v>
      </c>
      <c r="G20" s="33">
        <f t="shared" si="10"/>
        <v>90</v>
      </c>
      <c r="H20" s="28">
        <v>77</v>
      </c>
      <c r="I20" s="116"/>
      <c r="J20" s="37">
        <f t="shared" si="10"/>
        <v>83</v>
      </c>
      <c r="K20" s="72">
        <v>73</v>
      </c>
      <c r="L20" s="6">
        <f t="shared" si="10"/>
        <v>86</v>
      </c>
      <c r="M20" s="119">
        <v>76</v>
      </c>
    </row>
    <row r="21" spans="1:20" ht="18" customHeight="1" x14ac:dyDescent="0.15">
      <c r="A21" s="145" t="s">
        <v>54</v>
      </c>
      <c r="B21" s="146"/>
      <c r="C21" s="70">
        <f>(D20/C20-1)*100</f>
        <v>-18.888888888888889</v>
      </c>
      <c r="D21" s="69" t="s">
        <v>66</v>
      </c>
      <c r="E21" s="64">
        <f>(F20/E20-1)*100</f>
        <v>-8.9887640449438209</v>
      </c>
      <c r="F21" s="65" t="s">
        <v>55</v>
      </c>
      <c r="G21" s="64">
        <f>(H20/G20-1)*100</f>
        <v>-14.444444444444448</v>
      </c>
      <c r="H21" s="77" t="s">
        <v>66</v>
      </c>
      <c r="I21" s="117"/>
      <c r="J21" s="147"/>
      <c r="K21" s="148"/>
      <c r="L21" s="131"/>
      <c r="M21" s="132"/>
    </row>
    <row r="22" spans="1:20" ht="18" customHeight="1" x14ac:dyDescent="0.15">
      <c r="A22" s="144" t="s">
        <v>51</v>
      </c>
      <c r="B22" s="144"/>
      <c r="C22" s="12">
        <f>C20/$W$12</f>
        <v>3.7735849056603772E-2</v>
      </c>
      <c r="D22" s="68">
        <f>D20/$W$12</f>
        <v>3.0607966457023062E-2</v>
      </c>
      <c r="E22" s="86">
        <f>E20/$X$12</f>
        <v>3.867883528900478E-2</v>
      </c>
      <c r="F22" s="87">
        <f>F20/$X$12</f>
        <v>3.5202086049543675E-2</v>
      </c>
      <c r="G22" s="44">
        <f>G20/$Y$12</f>
        <v>3.8626609442060089E-2</v>
      </c>
      <c r="H22" s="68">
        <f>H20/$Y$12</f>
        <v>3.3047210300429182E-2</v>
      </c>
      <c r="I22" s="118"/>
      <c r="J22" s="105">
        <f>J20/$Z$12</f>
        <v>3.6499560246262094E-2</v>
      </c>
      <c r="K22" s="12">
        <f>K20/$Z$12</f>
        <v>3.2102022867194373E-2</v>
      </c>
      <c r="L22" s="12">
        <f>L20/$AA$12</f>
        <v>3.734259661311333E-2</v>
      </c>
      <c r="M22" s="87">
        <f>M20/$AA$12</f>
        <v>3.3000434216239688E-2</v>
      </c>
    </row>
    <row r="23" spans="1:20" ht="18" customHeight="1" x14ac:dyDescent="0.15">
      <c r="A23" s="149" t="s">
        <v>10</v>
      </c>
      <c r="B23" s="1" t="s">
        <v>11</v>
      </c>
      <c r="C23" s="2">
        <v>30</v>
      </c>
      <c r="D23" s="29">
        <v>30</v>
      </c>
      <c r="E23" s="90">
        <v>30</v>
      </c>
      <c r="F23" s="91">
        <v>30</v>
      </c>
      <c r="G23" s="32">
        <v>30</v>
      </c>
      <c r="H23" s="98">
        <v>25</v>
      </c>
      <c r="I23" s="116"/>
      <c r="J23" s="36">
        <v>10</v>
      </c>
      <c r="K23" s="72">
        <v>25</v>
      </c>
      <c r="L23" s="2">
        <v>10</v>
      </c>
      <c r="M23" s="119">
        <v>15</v>
      </c>
      <c r="T23" t="s">
        <v>70</v>
      </c>
    </row>
    <row r="24" spans="1:20" ht="18" customHeight="1" x14ac:dyDescent="0.15">
      <c r="A24" s="149"/>
      <c r="B24" s="1" t="s">
        <v>12</v>
      </c>
      <c r="C24" s="2">
        <v>0</v>
      </c>
      <c r="D24" s="29">
        <v>0</v>
      </c>
      <c r="E24" s="36">
        <v>0</v>
      </c>
      <c r="F24" s="39">
        <v>0</v>
      </c>
      <c r="G24" s="32">
        <v>0</v>
      </c>
      <c r="H24" s="98">
        <v>0</v>
      </c>
      <c r="I24" s="116"/>
      <c r="J24" s="36">
        <v>20</v>
      </c>
      <c r="K24" s="75">
        <v>0</v>
      </c>
      <c r="L24" s="2">
        <v>20</v>
      </c>
      <c r="M24" s="119">
        <v>10</v>
      </c>
    </row>
    <row r="25" spans="1:20" ht="18" customHeight="1" x14ac:dyDescent="0.15">
      <c r="A25" s="149"/>
      <c r="B25" s="1" t="s">
        <v>13</v>
      </c>
      <c r="C25" s="2">
        <v>40</v>
      </c>
      <c r="D25" s="29">
        <v>40</v>
      </c>
      <c r="E25" s="36">
        <v>40</v>
      </c>
      <c r="F25" s="39">
        <v>40</v>
      </c>
      <c r="G25" s="32">
        <v>40</v>
      </c>
      <c r="H25" s="29">
        <v>40</v>
      </c>
      <c r="I25" s="116"/>
      <c r="J25" s="36">
        <v>40</v>
      </c>
      <c r="K25" s="2">
        <v>40</v>
      </c>
      <c r="L25" s="2">
        <v>40</v>
      </c>
      <c r="M25" s="39">
        <v>40</v>
      </c>
    </row>
    <row r="26" spans="1:20" ht="18" customHeight="1" x14ac:dyDescent="0.15">
      <c r="A26" s="149"/>
      <c r="B26" s="1" t="s">
        <v>14</v>
      </c>
      <c r="C26" s="2">
        <v>20</v>
      </c>
      <c r="D26" s="29">
        <v>20</v>
      </c>
      <c r="E26" s="36">
        <v>20</v>
      </c>
      <c r="F26" s="39">
        <v>20</v>
      </c>
      <c r="G26" s="32">
        <v>20</v>
      </c>
      <c r="H26" s="29">
        <v>20</v>
      </c>
      <c r="I26" s="116"/>
      <c r="J26" s="36">
        <v>20</v>
      </c>
      <c r="K26" s="2">
        <v>20</v>
      </c>
      <c r="L26" s="2">
        <v>20</v>
      </c>
      <c r="M26" s="39">
        <v>20</v>
      </c>
    </row>
    <row r="27" spans="1:20" ht="18" customHeight="1" thickBot="1" x14ac:dyDescent="0.2">
      <c r="A27" s="152"/>
      <c r="B27" s="4" t="s">
        <v>15</v>
      </c>
      <c r="C27" s="7">
        <f>SUM(C23:C26)</f>
        <v>90</v>
      </c>
      <c r="D27" s="30">
        <f t="shared" ref="D27:M27" si="11">SUM(D23:D26)</f>
        <v>90</v>
      </c>
      <c r="E27" s="40">
        <f t="shared" si="11"/>
        <v>90</v>
      </c>
      <c r="F27" s="41">
        <f t="shared" si="11"/>
        <v>90</v>
      </c>
      <c r="G27" s="34">
        <f t="shared" si="11"/>
        <v>90</v>
      </c>
      <c r="H27" s="30">
        <f t="shared" si="11"/>
        <v>85</v>
      </c>
      <c r="I27" s="116"/>
      <c r="J27" s="40">
        <f t="shared" si="11"/>
        <v>90</v>
      </c>
      <c r="K27" s="7">
        <f t="shared" si="11"/>
        <v>85</v>
      </c>
      <c r="L27" s="7">
        <f t="shared" si="11"/>
        <v>90</v>
      </c>
      <c r="M27" s="41">
        <f t="shared" si="11"/>
        <v>85</v>
      </c>
    </row>
    <row r="28" spans="1:20" ht="18" customHeight="1" thickTop="1" thickBot="1" x14ac:dyDescent="0.2">
      <c r="A28" s="135" t="s">
        <v>16</v>
      </c>
      <c r="B28" s="135"/>
      <c r="C28" s="8">
        <f>C27-C20</f>
        <v>0</v>
      </c>
      <c r="D28" s="31">
        <f t="shared" ref="D28:M28" si="12">D27-D20</f>
        <v>17</v>
      </c>
      <c r="E28" s="92">
        <f t="shared" si="12"/>
        <v>1</v>
      </c>
      <c r="F28" s="93">
        <f t="shared" si="12"/>
        <v>9</v>
      </c>
      <c r="G28" s="35">
        <f t="shared" si="12"/>
        <v>0</v>
      </c>
      <c r="H28" s="31">
        <f t="shared" si="12"/>
        <v>8</v>
      </c>
      <c r="I28" s="116"/>
      <c r="J28" s="42">
        <f t="shared" si="12"/>
        <v>7</v>
      </c>
      <c r="K28" s="120">
        <f t="shared" si="12"/>
        <v>12</v>
      </c>
      <c r="L28" s="120">
        <f t="shared" si="12"/>
        <v>4</v>
      </c>
      <c r="M28" s="43">
        <f t="shared" si="12"/>
        <v>9</v>
      </c>
    </row>
    <row r="29" spans="1:20" ht="14.25" thickBot="1" x14ac:dyDescent="0.2"/>
    <row r="30" spans="1:20" ht="14.25" customHeight="1" x14ac:dyDescent="0.15">
      <c r="A30" s="143" t="s">
        <v>22</v>
      </c>
      <c r="B30" s="143"/>
      <c r="C30" s="153" t="s">
        <v>1</v>
      </c>
      <c r="D30" s="151"/>
      <c r="E30" s="133" t="s">
        <v>2</v>
      </c>
      <c r="F30" s="136"/>
      <c r="G30" s="150" t="s">
        <v>3</v>
      </c>
      <c r="H30" s="151"/>
      <c r="I30" s="115"/>
      <c r="J30" s="133" t="s">
        <v>4</v>
      </c>
      <c r="K30" s="134"/>
      <c r="L30" s="134" t="s">
        <v>5</v>
      </c>
      <c r="M30" s="136"/>
    </row>
    <row r="31" spans="1:20" ht="14.25" customHeight="1" x14ac:dyDescent="0.15">
      <c r="A31" s="143"/>
      <c r="B31" s="143"/>
      <c r="C31" s="78" t="s">
        <v>17</v>
      </c>
      <c r="D31" s="81" t="s">
        <v>18</v>
      </c>
      <c r="E31" s="79" t="s">
        <v>52</v>
      </c>
      <c r="F31" s="82" t="s">
        <v>53</v>
      </c>
      <c r="G31" s="80" t="s">
        <v>17</v>
      </c>
      <c r="H31" s="81" t="s">
        <v>18</v>
      </c>
      <c r="I31" s="115"/>
      <c r="J31" s="79" t="s">
        <v>19</v>
      </c>
      <c r="K31" s="83" t="s">
        <v>20</v>
      </c>
      <c r="L31" s="78" t="s">
        <v>19</v>
      </c>
      <c r="M31" s="82" t="s">
        <v>20</v>
      </c>
    </row>
    <row r="32" spans="1:20" ht="24" customHeight="1" x14ac:dyDescent="0.15">
      <c r="A32" s="149" t="s">
        <v>6</v>
      </c>
      <c r="B32" s="1" t="s">
        <v>7</v>
      </c>
      <c r="C32" s="2">
        <v>46</v>
      </c>
      <c r="D32" s="139"/>
      <c r="E32" s="36">
        <v>44</v>
      </c>
      <c r="F32" s="137"/>
      <c r="G32" s="32">
        <v>46</v>
      </c>
      <c r="H32" s="139"/>
      <c r="I32" s="115"/>
      <c r="J32" s="36">
        <v>44</v>
      </c>
      <c r="K32" s="141"/>
      <c r="L32" s="2">
        <v>45</v>
      </c>
      <c r="M32" s="137"/>
    </row>
    <row r="33" spans="1:20" ht="24" customHeight="1" x14ac:dyDescent="0.15">
      <c r="A33" s="149"/>
      <c r="B33" s="1" t="s">
        <v>8</v>
      </c>
      <c r="C33" s="2">
        <v>17</v>
      </c>
      <c r="D33" s="140"/>
      <c r="E33" s="36">
        <v>17</v>
      </c>
      <c r="F33" s="138"/>
      <c r="G33" s="32">
        <v>18</v>
      </c>
      <c r="H33" s="140"/>
      <c r="I33" s="115"/>
      <c r="J33" s="36">
        <v>17</v>
      </c>
      <c r="K33" s="142"/>
      <c r="L33" s="2">
        <v>17</v>
      </c>
      <c r="M33" s="138"/>
    </row>
    <row r="34" spans="1:20" ht="24" customHeight="1" x14ac:dyDescent="0.15">
      <c r="A34" s="149"/>
      <c r="B34" s="3" t="s">
        <v>9</v>
      </c>
      <c r="C34" s="6">
        <f>SUM(C32:C33)</f>
        <v>63</v>
      </c>
      <c r="D34" s="28">
        <v>47</v>
      </c>
      <c r="E34" s="37">
        <f t="shared" ref="E34" si="13">SUM(E32:E33)</f>
        <v>61</v>
      </c>
      <c r="F34" s="38">
        <v>37</v>
      </c>
      <c r="G34" s="33">
        <f t="shared" ref="G34" si="14">SUM(G32:G33)</f>
        <v>64</v>
      </c>
      <c r="H34" s="28">
        <v>28</v>
      </c>
      <c r="I34" s="116"/>
      <c r="J34" s="37">
        <f t="shared" ref="J34" si="15">SUM(J32:J33)</f>
        <v>61</v>
      </c>
      <c r="K34" s="72">
        <v>26</v>
      </c>
      <c r="L34" s="6">
        <f t="shared" ref="L34" si="16">SUM(L32:L33)</f>
        <v>62</v>
      </c>
      <c r="M34" s="119">
        <v>28</v>
      </c>
    </row>
    <row r="35" spans="1:20" ht="18" customHeight="1" x14ac:dyDescent="0.15">
      <c r="A35" s="145" t="s">
        <v>54</v>
      </c>
      <c r="B35" s="146"/>
      <c r="C35" s="70">
        <f>(D34/C34-1)*100</f>
        <v>-25.396825396825395</v>
      </c>
      <c r="D35" s="69" t="s">
        <v>66</v>
      </c>
      <c r="E35" s="64">
        <f>(F34/E34-1)*100</f>
        <v>-39.344262295081968</v>
      </c>
      <c r="F35" s="65" t="s">
        <v>55</v>
      </c>
      <c r="G35" s="64">
        <f>(H34/G34-1)*100</f>
        <v>-56.25</v>
      </c>
      <c r="H35" s="77" t="s">
        <v>66</v>
      </c>
      <c r="I35" s="117"/>
      <c r="J35" s="147"/>
      <c r="K35" s="148"/>
      <c r="L35" s="131"/>
      <c r="M35" s="132"/>
    </row>
    <row r="36" spans="1:20" ht="18" customHeight="1" x14ac:dyDescent="0.15">
      <c r="A36" s="144" t="s">
        <v>51</v>
      </c>
      <c r="B36" s="144"/>
      <c r="C36" s="12">
        <f>C34/$W$12</f>
        <v>2.6415094339622643E-2</v>
      </c>
      <c r="D36" s="68">
        <f>D34/$W$12</f>
        <v>1.9706498951781972E-2</v>
      </c>
      <c r="E36" s="86">
        <f>E34/$X$12</f>
        <v>2.6510212950890916E-2</v>
      </c>
      <c r="F36" s="87">
        <f>F34/$X$12</f>
        <v>1.6079965232507605E-2</v>
      </c>
      <c r="G36" s="44">
        <f>G34/$Y$12</f>
        <v>2.7467811158798282E-2</v>
      </c>
      <c r="H36" s="68">
        <f>H34/$Y$12</f>
        <v>1.201716738197425E-2</v>
      </c>
      <c r="I36" s="118"/>
      <c r="J36" s="105">
        <f>J34/$Z$12</f>
        <v>2.6824978012313105E-2</v>
      </c>
      <c r="K36" s="12">
        <f>K34/$Z$12</f>
        <v>1.1433597185576077E-2</v>
      </c>
      <c r="L36" s="12">
        <f>L34/$AA$12</f>
        <v>2.6921406860616587E-2</v>
      </c>
      <c r="M36" s="87">
        <f>M34/$AA$12</f>
        <v>1.2158054711246201E-2</v>
      </c>
    </row>
    <row r="37" spans="1:20" ht="18" customHeight="1" x14ac:dyDescent="0.15">
      <c r="A37" s="149" t="s">
        <v>10</v>
      </c>
      <c r="B37" s="1" t="s">
        <v>11</v>
      </c>
      <c r="C37" s="2">
        <v>65</v>
      </c>
      <c r="D37" s="29">
        <v>65</v>
      </c>
      <c r="E37" s="90">
        <v>65</v>
      </c>
      <c r="F37" s="91">
        <v>65</v>
      </c>
      <c r="G37" s="32">
        <v>65</v>
      </c>
      <c r="H37" s="98">
        <v>30</v>
      </c>
      <c r="I37" s="116"/>
      <c r="J37" s="36">
        <v>65</v>
      </c>
      <c r="K37" s="72">
        <v>30</v>
      </c>
      <c r="L37" s="2">
        <v>65</v>
      </c>
      <c r="M37" s="119">
        <v>30</v>
      </c>
      <c r="T37" t="s">
        <v>67</v>
      </c>
    </row>
    <row r="38" spans="1:20" ht="18" customHeight="1" x14ac:dyDescent="0.15">
      <c r="A38" s="149"/>
      <c r="B38" s="1" t="s">
        <v>12</v>
      </c>
      <c r="C38" s="2">
        <v>0</v>
      </c>
      <c r="D38" s="29"/>
      <c r="E38" s="36">
        <v>0</v>
      </c>
      <c r="F38" s="39"/>
      <c r="G38" s="32">
        <v>0</v>
      </c>
      <c r="H38" s="98">
        <v>15</v>
      </c>
      <c r="I38" s="116"/>
      <c r="J38" s="36">
        <v>0</v>
      </c>
      <c r="K38" s="72">
        <v>15</v>
      </c>
      <c r="L38" s="2">
        <v>0</v>
      </c>
      <c r="M38" s="119">
        <v>15</v>
      </c>
      <c r="T38" t="s">
        <v>68</v>
      </c>
    </row>
    <row r="39" spans="1:20" ht="18" customHeight="1" x14ac:dyDescent="0.15">
      <c r="A39" s="149"/>
      <c r="B39" s="1" t="s">
        <v>13</v>
      </c>
      <c r="C39" s="2">
        <v>0</v>
      </c>
      <c r="D39" s="29"/>
      <c r="E39" s="36">
        <v>0</v>
      </c>
      <c r="F39" s="39"/>
      <c r="G39" s="32">
        <v>0</v>
      </c>
      <c r="H39" s="29"/>
      <c r="I39" s="116"/>
      <c r="J39" s="36">
        <v>0</v>
      </c>
      <c r="K39" s="2"/>
      <c r="L39" s="2">
        <v>0</v>
      </c>
      <c r="M39" s="39"/>
    </row>
    <row r="40" spans="1:20" ht="18" customHeight="1" x14ac:dyDescent="0.15">
      <c r="A40" s="149"/>
      <c r="B40" s="1" t="s">
        <v>14</v>
      </c>
      <c r="C40" s="2">
        <v>0</v>
      </c>
      <c r="D40" s="29"/>
      <c r="E40" s="36">
        <v>0</v>
      </c>
      <c r="F40" s="39"/>
      <c r="G40" s="32">
        <v>0</v>
      </c>
      <c r="H40" s="29"/>
      <c r="I40" s="116"/>
      <c r="J40" s="36">
        <v>0</v>
      </c>
      <c r="K40" s="2"/>
      <c r="L40" s="2">
        <v>0</v>
      </c>
      <c r="M40" s="39"/>
    </row>
    <row r="41" spans="1:20" ht="18" customHeight="1" thickBot="1" x14ac:dyDescent="0.2">
      <c r="A41" s="152"/>
      <c r="B41" s="4" t="s">
        <v>15</v>
      </c>
      <c r="C41" s="7">
        <f>SUM(C37:C40)</f>
        <v>65</v>
      </c>
      <c r="D41" s="30">
        <f t="shared" ref="D41" si="17">SUM(D37:D40)</f>
        <v>65</v>
      </c>
      <c r="E41" s="96">
        <f t="shared" ref="E41" si="18">SUM(E37:E40)</f>
        <v>65</v>
      </c>
      <c r="F41" s="97">
        <f t="shared" ref="F41" si="19">SUM(F37:F40)</f>
        <v>65</v>
      </c>
      <c r="G41" s="34">
        <f t="shared" ref="G41" si="20">SUM(G37:G40)</f>
        <v>65</v>
      </c>
      <c r="H41" s="30">
        <f t="shared" ref="H41" si="21">SUM(H37:H40)</f>
        <v>45</v>
      </c>
      <c r="I41" s="116"/>
      <c r="J41" s="40">
        <f t="shared" ref="J41" si="22">SUM(J37:J40)</f>
        <v>65</v>
      </c>
      <c r="K41" s="7">
        <f t="shared" ref="K41" si="23">SUM(K37:K40)</f>
        <v>45</v>
      </c>
      <c r="L41" s="7">
        <f t="shared" ref="L41" si="24">SUM(L37:L40)</f>
        <v>65</v>
      </c>
      <c r="M41" s="41">
        <f t="shared" ref="M41" si="25">SUM(M37:M40)</f>
        <v>45</v>
      </c>
    </row>
    <row r="42" spans="1:20" ht="18" customHeight="1" thickTop="1" thickBot="1" x14ac:dyDescent="0.2">
      <c r="A42" s="135" t="s">
        <v>16</v>
      </c>
      <c r="B42" s="135"/>
      <c r="C42" s="8">
        <f>C41-C34</f>
        <v>2</v>
      </c>
      <c r="D42" s="31">
        <f t="shared" ref="D42" si="26">D41-D34</f>
        <v>18</v>
      </c>
      <c r="E42" s="94">
        <f t="shared" ref="E42" si="27">E41-E34</f>
        <v>4</v>
      </c>
      <c r="F42" s="95">
        <f t="shared" ref="F42" si="28">F41-F34</f>
        <v>28</v>
      </c>
      <c r="G42" s="35">
        <f t="shared" ref="G42" si="29">G41-G34</f>
        <v>1</v>
      </c>
      <c r="H42" s="31">
        <f t="shared" ref="H42" si="30">H41-H34</f>
        <v>17</v>
      </c>
      <c r="I42" s="116"/>
      <c r="J42" s="42">
        <f t="shared" ref="J42" si="31">J41-J34</f>
        <v>4</v>
      </c>
      <c r="K42" s="120">
        <f t="shared" ref="K42" si="32">K41-K34</f>
        <v>19</v>
      </c>
      <c r="L42" s="120">
        <f t="shared" ref="L42" si="33">L41-L34</f>
        <v>3</v>
      </c>
      <c r="M42" s="43">
        <f t="shared" ref="M42" si="34">M41-M34</f>
        <v>17</v>
      </c>
    </row>
    <row r="44" spans="1:20" ht="14.25" thickBot="1" x14ac:dyDescent="0.2"/>
    <row r="45" spans="1:20" ht="14.25" customHeight="1" x14ac:dyDescent="0.15">
      <c r="A45" s="143" t="s">
        <v>23</v>
      </c>
      <c r="B45" s="143"/>
      <c r="C45" s="153" t="s">
        <v>1</v>
      </c>
      <c r="D45" s="151"/>
      <c r="E45" s="133" t="s">
        <v>2</v>
      </c>
      <c r="F45" s="136"/>
      <c r="G45" s="150" t="s">
        <v>3</v>
      </c>
      <c r="H45" s="151"/>
      <c r="I45" s="115"/>
      <c r="J45" s="133" t="s">
        <v>4</v>
      </c>
      <c r="K45" s="134"/>
      <c r="L45" s="134" t="s">
        <v>5</v>
      </c>
      <c r="M45" s="136"/>
    </row>
    <row r="46" spans="1:20" ht="14.25" customHeight="1" x14ac:dyDescent="0.15">
      <c r="A46" s="143"/>
      <c r="B46" s="143"/>
      <c r="C46" s="78" t="s">
        <v>17</v>
      </c>
      <c r="D46" s="81" t="s">
        <v>18</v>
      </c>
      <c r="E46" s="79" t="s">
        <v>52</v>
      </c>
      <c r="F46" s="82" t="s">
        <v>53</v>
      </c>
      <c r="G46" s="80" t="s">
        <v>17</v>
      </c>
      <c r="H46" s="81" t="s">
        <v>18</v>
      </c>
      <c r="I46" s="115"/>
      <c r="J46" s="79" t="s">
        <v>19</v>
      </c>
      <c r="K46" s="83" t="s">
        <v>20</v>
      </c>
      <c r="L46" s="78" t="s">
        <v>19</v>
      </c>
      <c r="M46" s="82" t="s">
        <v>20</v>
      </c>
    </row>
    <row r="47" spans="1:20" ht="24" customHeight="1" x14ac:dyDescent="0.15">
      <c r="A47" s="149" t="s">
        <v>6</v>
      </c>
      <c r="B47" s="1" t="s">
        <v>7</v>
      </c>
      <c r="C47" s="2">
        <v>101</v>
      </c>
      <c r="D47" s="139"/>
      <c r="E47" s="36">
        <v>94</v>
      </c>
      <c r="F47" s="137"/>
      <c r="G47" s="32">
        <v>94</v>
      </c>
      <c r="H47" s="139"/>
      <c r="I47" s="115"/>
      <c r="J47" s="36">
        <v>93</v>
      </c>
      <c r="K47" s="141"/>
      <c r="L47" s="2">
        <v>98</v>
      </c>
      <c r="M47" s="137"/>
    </row>
    <row r="48" spans="1:20" ht="24" customHeight="1" x14ac:dyDescent="0.15">
      <c r="A48" s="149"/>
      <c r="B48" s="1" t="s">
        <v>8</v>
      </c>
      <c r="C48" s="2">
        <v>39</v>
      </c>
      <c r="D48" s="140"/>
      <c r="E48" s="36">
        <v>36</v>
      </c>
      <c r="F48" s="138"/>
      <c r="G48" s="32">
        <v>36</v>
      </c>
      <c r="H48" s="140"/>
      <c r="I48" s="115"/>
      <c r="J48" s="36">
        <v>35</v>
      </c>
      <c r="K48" s="142"/>
      <c r="L48" s="2">
        <v>38</v>
      </c>
      <c r="M48" s="138"/>
    </row>
    <row r="49" spans="1:13" ht="24" customHeight="1" x14ac:dyDescent="0.15">
      <c r="A49" s="149"/>
      <c r="B49" s="3" t="s">
        <v>9</v>
      </c>
      <c r="C49" s="6">
        <f>SUM(C47:C48)</f>
        <v>140</v>
      </c>
      <c r="D49" s="28">
        <v>144</v>
      </c>
      <c r="E49" s="37">
        <f t="shared" ref="E49" si="35">SUM(E47:E48)</f>
        <v>130</v>
      </c>
      <c r="F49" s="38">
        <v>114</v>
      </c>
      <c r="G49" s="33">
        <f t="shared" ref="G49" si="36">SUM(G47:G48)</f>
        <v>130</v>
      </c>
      <c r="H49" s="28">
        <v>105</v>
      </c>
      <c r="I49" s="116"/>
      <c r="J49" s="37">
        <f t="shared" ref="J49" si="37">SUM(J47:J48)</f>
        <v>128</v>
      </c>
      <c r="K49" s="72">
        <v>100</v>
      </c>
      <c r="L49" s="6">
        <f t="shared" ref="L49" si="38">SUM(L47:L48)</f>
        <v>136</v>
      </c>
      <c r="M49" s="119">
        <v>104</v>
      </c>
    </row>
    <row r="50" spans="1:13" ht="18" customHeight="1" x14ac:dyDescent="0.15">
      <c r="A50" s="145" t="s">
        <v>54</v>
      </c>
      <c r="B50" s="146"/>
      <c r="C50" s="70">
        <f>(D49/C49-1)*100</f>
        <v>2.857142857142847</v>
      </c>
      <c r="D50" s="69" t="s">
        <v>66</v>
      </c>
      <c r="E50" s="64">
        <f>(F49/E49-1)*100</f>
        <v>-12.307692307692308</v>
      </c>
      <c r="F50" s="65" t="s">
        <v>55</v>
      </c>
      <c r="G50" s="64">
        <f>(H49/G49-1)*100</f>
        <v>-19.23076923076923</v>
      </c>
      <c r="H50" s="77" t="s">
        <v>66</v>
      </c>
      <c r="I50" s="117"/>
      <c r="J50" s="147"/>
      <c r="K50" s="148"/>
      <c r="L50" s="131"/>
      <c r="M50" s="132"/>
    </row>
    <row r="51" spans="1:13" ht="18" customHeight="1" x14ac:dyDescent="0.15">
      <c r="A51" s="144" t="s">
        <v>51</v>
      </c>
      <c r="B51" s="144"/>
      <c r="C51" s="12">
        <f>C49/$W$12</f>
        <v>5.8700209643605873E-2</v>
      </c>
      <c r="D51" s="68">
        <f>D49/$W$12</f>
        <v>6.0377358490566038E-2</v>
      </c>
      <c r="E51" s="86">
        <f>E49/$X$12</f>
        <v>5.6497175141242938E-2</v>
      </c>
      <c r="F51" s="87">
        <f>F49/$X$12</f>
        <v>4.9543676662320728E-2</v>
      </c>
      <c r="G51" s="44">
        <f>G49/$Y$12</f>
        <v>5.5793991416309016E-2</v>
      </c>
      <c r="H51" s="68">
        <f>H49/$Y$12</f>
        <v>4.5064377682403435E-2</v>
      </c>
      <c r="I51" s="118"/>
      <c r="J51" s="105">
        <f>J49/$Z$12</f>
        <v>5.6288478452066845E-2</v>
      </c>
      <c r="K51" s="12">
        <f>K49/$Z$12</f>
        <v>4.3975373790677223E-2</v>
      </c>
      <c r="L51" s="12">
        <f>L49/$AA$12</f>
        <v>5.9053408597481545E-2</v>
      </c>
      <c r="M51" s="87">
        <f>M49/$AA$12</f>
        <v>4.515848892748589E-2</v>
      </c>
    </row>
    <row r="52" spans="1:13" ht="18" customHeight="1" x14ac:dyDescent="0.15">
      <c r="A52" s="149" t="s">
        <v>10</v>
      </c>
      <c r="B52" s="1" t="s">
        <v>11</v>
      </c>
      <c r="C52" s="2">
        <v>120</v>
      </c>
      <c r="D52" s="29">
        <v>120</v>
      </c>
      <c r="E52" s="90">
        <v>120</v>
      </c>
      <c r="F52" s="91">
        <v>120</v>
      </c>
      <c r="G52" s="32">
        <v>120</v>
      </c>
      <c r="H52" s="29">
        <v>120</v>
      </c>
      <c r="I52" s="116"/>
      <c r="J52" s="36">
        <v>120</v>
      </c>
      <c r="K52" s="2">
        <v>120</v>
      </c>
      <c r="L52" s="2">
        <v>120</v>
      </c>
      <c r="M52" s="39">
        <v>120</v>
      </c>
    </row>
    <row r="53" spans="1:13" ht="18" customHeight="1" x14ac:dyDescent="0.15">
      <c r="A53" s="149"/>
      <c r="B53" s="1" t="s">
        <v>12</v>
      </c>
      <c r="C53" s="2">
        <v>0</v>
      </c>
      <c r="D53" s="29"/>
      <c r="E53" s="36">
        <v>0</v>
      </c>
      <c r="F53" s="39"/>
      <c r="G53" s="32">
        <v>0</v>
      </c>
      <c r="H53" s="29"/>
      <c r="I53" s="116"/>
      <c r="J53" s="36">
        <v>0</v>
      </c>
      <c r="K53" s="2"/>
      <c r="L53" s="2">
        <v>0</v>
      </c>
      <c r="M53" s="39"/>
    </row>
    <row r="54" spans="1:13" ht="18" customHeight="1" x14ac:dyDescent="0.15">
      <c r="A54" s="149"/>
      <c r="B54" s="1" t="s">
        <v>13</v>
      </c>
      <c r="C54" s="2">
        <v>0</v>
      </c>
      <c r="D54" s="29"/>
      <c r="E54" s="36">
        <v>0</v>
      </c>
      <c r="F54" s="39"/>
      <c r="G54" s="32">
        <v>0</v>
      </c>
      <c r="H54" s="29"/>
      <c r="I54" s="116"/>
      <c r="J54" s="36">
        <v>0</v>
      </c>
      <c r="K54" s="2"/>
      <c r="L54" s="2">
        <v>0</v>
      </c>
      <c r="M54" s="39"/>
    </row>
    <row r="55" spans="1:13" ht="18" customHeight="1" x14ac:dyDescent="0.15">
      <c r="A55" s="149"/>
      <c r="B55" s="1" t="s">
        <v>14</v>
      </c>
      <c r="C55" s="2">
        <v>20</v>
      </c>
      <c r="D55" s="29">
        <v>20</v>
      </c>
      <c r="E55" s="36">
        <v>20</v>
      </c>
      <c r="F55" s="39">
        <v>20</v>
      </c>
      <c r="G55" s="32">
        <v>20</v>
      </c>
      <c r="H55" s="29">
        <v>20</v>
      </c>
      <c r="I55" s="116"/>
      <c r="J55" s="36">
        <v>20</v>
      </c>
      <c r="K55" s="2">
        <v>20</v>
      </c>
      <c r="L55" s="2">
        <v>20</v>
      </c>
      <c r="M55" s="39">
        <v>20</v>
      </c>
    </row>
    <row r="56" spans="1:13" ht="18" customHeight="1" thickBot="1" x14ac:dyDescent="0.2">
      <c r="A56" s="152"/>
      <c r="B56" s="4" t="s">
        <v>15</v>
      </c>
      <c r="C56" s="7">
        <f>SUM(C52:C55)</f>
        <v>140</v>
      </c>
      <c r="D56" s="30">
        <f t="shared" ref="D56" si="39">SUM(D52:D55)</f>
        <v>140</v>
      </c>
      <c r="E56" s="40">
        <f t="shared" ref="E56" si="40">SUM(E52:E55)</f>
        <v>140</v>
      </c>
      <c r="F56" s="41">
        <f t="shared" ref="F56" si="41">SUM(F52:F55)</f>
        <v>140</v>
      </c>
      <c r="G56" s="34">
        <f t="shared" ref="G56" si="42">SUM(G52:G55)</f>
        <v>140</v>
      </c>
      <c r="H56" s="30">
        <f t="shared" ref="H56" si="43">SUM(H52:H55)</f>
        <v>140</v>
      </c>
      <c r="I56" s="116"/>
      <c r="J56" s="40">
        <f t="shared" ref="J56" si="44">SUM(J52:J55)</f>
        <v>140</v>
      </c>
      <c r="K56" s="7">
        <f t="shared" ref="K56" si="45">SUM(K52:K55)</f>
        <v>140</v>
      </c>
      <c r="L56" s="7">
        <f t="shared" ref="L56" si="46">SUM(L52:L55)</f>
        <v>140</v>
      </c>
      <c r="M56" s="41">
        <f t="shared" ref="M56" si="47">SUM(M52:M55)</f>
        <v>140</v>
      </c>
    </row>
    <row r="57" spans="1:13" ht="18" customHeight="1" thickTop="1" thickBot="1" x14ac:dyDescent="0.2">
      <c r="A57" s="135" t="s">
        <v>16</v>
      </c>
      <c r="B57" s="135"/>
      <c r="C57" s="8">
        <f>C56-C49</f>
        <v>0</v>
      </c>
      <c r="D57" s="74">
        <f t="shared" ref="D57" si="48">D56-D49</f>
        <v>-4</v>
      </c>
      <c r="E57" s="42">
        <f t="shared" ref="E57" si="49">E56-E49</f>
        <v>10</v>
      </c>
      <c r="F57" s="43">
        <f t="shared" ref="F57" si="50">F56-F49</f>
        <v>26</v>
      </c>
      <c r="G57" s="35">
        <f t="shared" ref="G57" si="51">G56-G49</f>
        <v>10</v>
      </c>
      <c r="H57" s="31">
        <f t="shared" ref="H57" si="52">H56-H49</f>
        <v>35</v>
      </c>
      <c r="I57" s="116"/>
      <c r="J57" s="42">
        <f t="shared" ref="J57" si="53">J56-J49</f>
        <v>12</v>
      </c>
      <c r="K57" s="120">
        <f t="shared" ref="K57" si="54">K56-K49</f>
        <v>40</v>
      </c>
      <c r="L57" s="120">
        <f t="shared" ref="L57" si="55">L56-L49</f>
        <v>4</v>
      </c>
      <c r="M57" s="43">
        <f t="shared" ref="M57" si="56">M56-M49</f>
        <v>36</v>
      </c>
    </row>
    <row r="58" spans="1:13" ht="18" customHeight="1" thickBot="1" x14ac:dyDescent="0.2"/>
    <row r="59" spans="1:13" ht="14.25" customHeight="1" x14ac:dyDescent="0.15">
      <c r="A59" s="143" t="s">
        <v>24</v>
      </c>
      <c r="B59" s="143"/>
      <c r="C59" s="153" t="s">
        <v>1</v>
      </c>
      <c r="D59" s="151"/>
      <c r="E59" s="133" t="s">
        <v>2</v>
      </c>
      <c r="F59" s="136"/>
      <c r="G59" s="150" t="s">
        <v>3</v>
      </c>
      <c r="H59" s="151"/>
      <c r="I59" s="115"/>
      <c r="J59" s="133" t="s">
        <v>4</v>
      </c>
      <c r="K59" s="134"/>
      <c r="L59" s="134" t="s">
        <v>5</v>
      </c>
      <c r="M59" s="136"/>
    </row>
    <row r="60" spans="1:13" ht="14.25" customHeight="1" x14ac:dyDescent="0.15">
      <c r="A60" s="143"/>
      <c r="B60" s="143"/>
      <c r="C60" s="78" t="s">
        <v>17</v>
      </c>
      <c r="D60" s="81" t="s">
        <v>18</v>
      </c>
      <c r="E60" s="79" t="s">
        <v>52</v>
      </c>
      <c r="F60" s="82" t="s">
        <v>53</v>
      </c>
      <c r="G60" s="80" t="s">
        <v>17</v>
      </c>
      <c r="H60" s="81" t="s">
        <v>18</v>
      </c>
      <c r="I60" s="115"/>
      <c r="J60" s="79" t="s">
        <v>19</v>
      </c>
      <c r="K60" s="83" t="s">
        <v>20</v>
      </c>
      <c r="L60" s="78" t="s">
        <v>19</v>
      </c>
      <c r="M60" s="82" t="s">
        <v>20</v>
      </c>
    </row>
    <row r="61" spans="1:13" ht="24" customHeight="1" x14ac:dyDescent="0.15">
      <c r="A61" s="149" t="s">
        <v>6</v>
      </c>
      <c r="B61" s="1" t="s">
        <v>7</v>
      </c>
      <c r="C61" s="2">
        <v>138</v>
      </c>
      <c r="D61" s="139"/>
      <c r="E61" s="36">
        <v>139</v>
      </c>
      <c r="F61" s="137"/>
      <c r="G61" s="32">
        <v>140</v>
      </c>
      <c r="H61" s="139"/>
      <c r="I61" s="115"/>
      <c r="J61" s="36">
        <v>141</v>
      </c>
      <c r="K61" s="141"/>
      <c r="L61" s="2">
        <v>138</v>
      </c>
      <c r="M61" s="137"/>
    </row>
    <row r="62" spans="1:13" ht="24" customHeight="1" x14ac:dyDescent="0.15">
      <c r="A62" s="149"/>
      <c r="B62" s="1" t="s">
        <v>8</v>
      </c>
      <c r="C62" s="2">
        <v>53</v>
      </c>
      <c r="D62" s="140"/>
      <c r="E62" s="36">
        <v>53</v>
      </c>
      <c r="F62" s="138"/>
      <c r="G62" s="32">
        <v>54</v>
      </c>
      <c r="H62" s="140"/>
      <c r="I62" s="115"/>
      <c r="J62" s="36">
        <v>54</v>
      </c>
      <c r="K62" s="142"/>
      <c r="L62" s="2">
        <v>53</v>
      </c>
      <c r="M62" s="138"/>
    </row>
    <row r="63" spans="1:13" ht="24" customHeight="1" x14ac:dyDescent="0.15">
      <c r="A63" s="149"/>
      <c r="B63" s="3" t="s">
        <v>9</v>
      </c>
      <c r="C63" s="6">
        <f>SUM(C61:C62)</f>
        <v>191</v>
      </c>
      <c r="D63" s="28">
        <v>180</v>
      </c>
      <c r="E63" s="37">
        <f t="shared" ref="E63" si="57">SUM(E61:E62)</f>
        <v>192</v>
      </c>
      <c r="F63" s="38">
        <v>189</v>
      </c>
      <c r="G63" s="33">
        <f t="shared" ref="G63" si="58">SUM(G61:G62)</f>
        <v>194</v>
      </c>
      <c r="H63" s="28">
        <v>194</v>
      </c>
      <c r="I63" s="116"/>
      <c r="J63" s="37">
        <f t="shared" ref="J63" si="59">SUM(J61:J62)</f>
        <v>195</v>
      </c>
      <c r="K63" s="6">
        <v>195</v>
      </c>
      <c r="L63" s="6">
        <f t="shared" ref="L63" si="60">SUM(L61:L62)</f>
        <v>191</v>
      </c>
      <c r="M63" s="38">
        <v>191</v>
      </c>
    </row>
    <row r="64" spans="1:13" ht="18" customHeight="1" x14ac:dyDescent="0.15">
      <c r="A64" s="145" t="s">
        <v>54</v>
      </c>
      <c r="B64" s="146"/>
      <c r="C64" s="70">
        <f>(D63/C63-1)*100</f>
        <v>-5.7591623036649224</v>
      </c>
      <c r="D64" s="69" t="s">
        <v>66</v>
      </c>
      <c r="E64" s="64">
        <f>(F63/E63-1)*100</f>
        <v>-1.5625</v>
      </c>
      <c r="F64" s="65" t="s">
        <v>55</v>
      </c>
      <c r="G64" s="64">
        <f>(H63/G63-1)*100</f>
        <v>0</v>
      </c>
      <c r="H64" s="77" t="s">
        <v>66</v>
      </c>
      <c r="I64" s="117"/>
      <c r="J64" s="147"/>
      <c r="K64" s="148"/>
      <c r="L64" s="131"/>
      <c r="M64" s="132"/>
    </row>
    <row r="65" spans="1:20" ht="18" customHeight="1" x14ac:dyDescent="0.15">
      <c r="A65" s="144" t="s">
        <v>51</v>
      </c>
      <c r="B65" s="144"/>
      <c r="C65" s="12">
        <f>C63/$W$12</f>
        <v>8.0083857442348014E-2</v>
      </c>
      <c r="D65" s="68">
        <f>D63/$W$12</f>
        <v>7.5471698113207544E-2</v>
      </c>
      <c r="E65" s="86">
        <f>E63/$X$12</f>
        <v>8.344198174706649E-2</v>
      </c>
      <c r="F65" s="87">
        <f>F63/$X$12</f>
        <v>8.2138200782268578E-2</v>
      </c>
      <c r="G65" s="44">
        <f>G63/$Y$12</f>
        <v>8.3261802575107291E-2</v>
      </c>
      <c r="H65" s="68">
        <f>H63/$Y$12</f>
        <v>8.3261802575107291E-2</v>
      </c>
      <c r="I65" s="118"/>
      <c r="J65" s="105">
        <f>J63/$Z$12</f>
        <v>8.5751978891820582E-2</v>
      </c>
      <c r="K65" s="12">
        <f>K63/$Z$12</f>
        <v>8.5751978891820582E-2</v>
      </c>
      <c r="L65" s="12">
        <f>L63/$AA$12</f>
        <v>8.2935301780286588E-2</v>
      </c>
      <c r="M65" s="87">
        <f>M63/$AA$12</f>
        <v>8.2935301780286588E-2</v>
      </c>
    </row>
    <row r="66" spans="1:20" ht="18" customHeight="1" x14ac:dyDescent="0.15">
      <c r="A66" s="149" t="s">
        <v>10</v>
      </c>
      <c r="B66" s="1" t="s">
        <v>11</v>
      </c>
      <c r="C66" s="2">
        <v>135</v>
      </c>
      <c r="D66" s="29">
        <v>135</v>
      </c>
      <c r="E66" s="90">
        <v>135</v>
      </c>
      <c r="F66" s="91">
        <v>125</v>
      </c>
      <c r="G66" s="32">
        <v>135</v>
      </c>
      <c r="H66" s="29">
        <v>140</v>
      </c>
      <c r="I66" s="116"/>
      <c r="J66" s="36">
        <v>135</v>
      </c>
      <c r="K66" s="72">
        <v>140</v>
      </c>
      <c r="L66" s="2">
        <v>135</v>
      </c>
      <c r="M66" s="119">
        <v>40</v>
      </c>
      <c r="T66" t="s">
        <v>71</v>
      </c>
    </row>
    <row r="67" spans="1:20" ht="18" customHeight="1" x14ac:dyDescent="0.15">
      <c r="A67" s="149"/>
      <c r="B67" s="1" t="s">
        <v>12</v>
      </c>
      <c r="C67" s="2">
        <v>60</v>
      </c>
      <c r="D67" s="29">
        <v>60</v>
      </c>
      <c r="E67" s="36">
        <v>60</v>
      </c>
      <c r="F67" s="39">
        <v>60</v>
      </c>
      <c r="G67" s="32">
        <v>60</v>
      </c>
      <c r="H67" s="29">
        <v>60</v>
      </c>
      <c r="I67" s="116"/>
      <c r="J67" s="36">
        <v>60</v>
      </c>
      <c r="K67" s="2">
        <v>60</v>
      </c>
      <c r="L67" s="2">
        <v>60</v>
      </c>
      <c r="M67" s="119">
        <v>160</v>
      </c>
      <c r="T67" t="s">
        <v>69</v>
      </c>
    </row>
    <row r="68" spans="1:20" ht="18" customHeight="1" x14ac:dyDescent="0.15">
      <c r="A68" s="149"/>
      <c r="B68" s="1" t="s">
        <v>13</v>
      </c>
      <c r="C68" s="2">
        <v>0</v>
      </c>
      <c r="D68" s="29">
        <v>0</v>
      </c>
      <c r="E68" s="36">
        <v>0</v>
      </c>
      <c r="F68" s="39"/>
      <c r="G68" s="32">
        <v>0</v>
      </c>
      <c r="H68" s="29"/>
      <c r="I68" s="116"/>
      <c r="J68" s="36">
        <v>0</v>
      </c>
      <c r="K68" s="2"/>
      <c r="L68" s="2">
        <v>0</v>
      </c>
      <c r="M68" s="39"/>
    </row>
    <row r="69" spans="1:20" ht="18" customHeight="1" x14ac:dyDescent="0.15">
      <c r="A69" s="149"/>
      <c r="B69" s="1" t="s">
        <v>14</v>
      </c>
      <c r="C69" s="2">
        <v>0</v>
      </c>
      <c r="D69" s="29">
        <v>0</v>
      </c>
      <c r="E69" s="36">
        <v>0</v>
      </c>
      <c r="F69" s="39"/>
      <c r="G69" s="32">
        <v>0</v>
      </c>
      <c r="H69" s="29"/>
      <c r="I69" s="116"/>
      <c r="J69" s="36">
        <v>0</v>
      </c>
      <c r="K69" s="2"/>
      <c r="L69" s="2">
        <v>0</v>
      </c>
      <c r="M69" s="39"/>
    </row>
    <row r="70" spans="1:20" ht="18" customHeight="1" thickBot="1" x14ac:dyDescent="0.2">
      <c r="A70" s="152"/>
      <c r="B70" s="4" t="s">
        <v>15</v>
      </c>
      <c r="C70" s="7">
        <f>SUM(C66:C69)</f>
        <v>195</v>
      </c>
      <c r="D70" s="30">
        <f t="shared" ref="D70" si="61">SUM(D66:D69)</f>
        <v>195</v>
      </c>
      <c r="E70" s="40">
        <f t="shared" ref="E70" si="62">SUM(E66:E69)</f>
        <v>195</v>
      </c>
      <c r="F70" s="41">
        <f t="shared" ref="F70" si="63">SUM(F66:F69)</f>
        <v>185</v>
      </c>
      <c r="G70" s="34">
        <f t="shared" ref="G70" si="64">SUM(G66:G69)</f>
        <v>195</v>
      </c>
      <c r="H70" s="30">
        <f t="shared" ref="H70" si="65">SUM(H66:H69)</f>
        <v>200</v>
      </c>
      <c r="I70" s="116"/>
      <c r="J70" s="40">
        <f t="shared" ref="J70" si="66">SUM(J66:J69)</f>
        <v>195</v>
      </c>
      <c r="K70" s="7">
        <f t="shared" ref="K70" si="67">SUM(K66:K69)</f>
        <v>200</v>
      </c>
      <c r="L70" s="7">
        <f t="shared" ref="L70" si="68">SUM(L66:L69)</f>
        <v>195</v>
      </c>
      <c r="M70" s="41">
        <f t="shared" ref="M70" si="69">SUM(M66:M69)</f>
        <v>200</v>
      </c>
    </row>
    <row r="71" spans="1:20" ht="18" customHeight="1" thickTop="1" thickBot="1" x14ac:dyDescent="0.2">
      <c r="A71" s="135" t="s">
        <v>16</v>
      </c>
      <c r="B71" s="135"/>
      <c r="C71" s="8">
        <f>C70-C63</f>
        <v>4</v>
      </c>
      <c r="D71" s="31">
        <f t="shared" ref="D71" si="70">D70-D63</f>
        <v>15</v>
      </c>
      <c r="E71" s="42">
        <f t="shared" ref="E71" si="71">E70-E63</f>
        <v>3</v>
      </c>
      <c r="F71" s="130">
        <f t="shared" ref="F71" si="72">F70-F63</f>
        <v>-4</v>
      </c>
      <c r="G71" s="35">
        <f t="shared" ref="G71" si="73">G70-G63</f>
        <v>1</v>
      </c>
      <c r="H71" s="31">
        <f t="shared" ref="H71" si="74">H70-H63</f>
        <v>6</v>
      </c>
      <c r="I71" s="116"/>
      <c r="J71" s="42">
        <f t="shared" ref="J71" si="75">J70-J63</f>
        <v>0</v>
      </c>
      <c r="K71" s="120">
        <f t="shared" ref="K71" si="76">K70-K63</f>
        <v>5</v>
      </c>
      <c r="L71" s="120">
        <f t="shared" ref="L71" si="77">L70-L63</f>
        <v>4</v>
      </c>
      <c r="M71" s="43">
        <f t="shared" ref="M71" si="78">M70-M63</f>
        <v>9</v>
      </c>
    </row>
    <row r="72" spans="1:20" ht="18" customHeight="1" x14ac:dyDescent="0.15"/>
    <row r="73" spans="1:20" ht="18" customHeight="1" x14ac:dyDescent="0.15"/>
  </sheetData>
  <mergeCells count="90">
    <mergeCell ref="A8:A12"/>
    <mergeCell ref="A6:B6"/>
    <mergeCell ref="L1:M1"/>
    <mergeCell ref="D3:D4"/>
    <mergeCell ref="F3:F4"/>
    <mergeCell ref="H3:H4"/>
    <mergeCell ref="K3:K4"/>
    <mergeCell ref="M3:M4"/>
    <mergeCell ref="J1:K1"/>
    <mergeCell ref="A1:B2"/>
    <mergeCell ref="C1:D1"/>
    <mergeCell ref="E1:F1"/>
    <mergeCell ref="G1:H1"/>
    <mergeCell ref="A3:A5"/>
    <mergeCell ref="A30:B31"/>
    <mergeCell ref="C30:D30"/>
    <mergeCell ref="E30:F30"/>
    <mergeCell ref="G30:H30"/>
    <mergeCell ref="A13:B13"/>
    <mergeCell ref="A32:A34"/>
    <mergeCell ref="D32:D33"/>
    <mergeCell ref="F32:F33"/>
    <mergeCell ref="H32:H33"/>
    <mergeCell ref="K32:K33"/>
    <mergeCell ref="C45:D45"/>
    <mergeCell ref="E45:F45"/>
    <mergeCell ref="J45:K45"/>
    <mergeCell ref="G59:H59"/>
    <mergeCell ref="A52:A56"/>
    <mergeCell ref="A57:B57"/>
    <mergeCell ref="A66:A70"/>
    <mergeCell ref="G45:H45"/>
    <mergeCell ref="A23:A27"/>
    <mergeCell ref="A7:B7"/>
    <mergeCell ref="A18:A20"/>
    <mergeCell ref="D18:D19"/>
    <mergeCell ref="F18:F19"/>
    <mergeCell ref="H18:H19"/>
    <mergeCell ref="A16:B17"/>
    <mergeCell ref="C16:D16"/>
    <mergeCell ref="E16:F16"/>
    <mergeCell ref="A36:B36"/>
    <mergeCell ref="A51:B51"/>
    <mergeCell ref="A37:A41"/>
    <mergeCell ref="A42:B42"/>
    <mergeCell ref="A28:B28"/>
    <mergeCell ref="A21:B21"/>
    <mergeCell ref="A22:B22"/>
    <mergeCell ref="A61:A63"/>
    <mergeCell ref="D61:D62"/>
    <mergeCell ref="J6:K6"/>
    <mergeCell ref="A35:B35"/>
    <mergeCell ref="J35:K35"/>
    <mergeCell ref="G16:H16"/>
    <mergeCell ref="C59:D59"/>
    <mergeCell ref="E59:F59"/>
    <mergeCell ref="A47:A49"/>
    <mergeCell ref="D47:D48"/>
    <mergeCell ref="F47:F48"/>
    <mergeCell ref="H47:H48"/>
    <mergeCell ref="K47:K48"/>
    <mergeCell ref="A45:B46"/>
    <mergeCell ref="L50:M50"/>
    <mergeCell ref="L6:M6"/>
    <mergeCell ref="J21:K21"/>
    <mergeCell ref="L21:M21"/>
    <mergeCell ref="L16:M16"/>
    <mergeCell ref="K18:K19"/>
    <mergeCell ref="M18:M19"/>
    <mergeCell ref="J16:K16"/>
    <mergeCell ref="L45:M45"/>
    <mergeCell ref="M47:M48"/>
    <mergeCell ref="L30:M30"/>
    <mergeCell ref="M32:M33"/>
    <mergeCell ref="L35:M35"/>
    <mergeCell ref="J30:K30"/>
    <mergeCell ref="A71:B71"/>
    <mergeCell ref="J59:K59"/>
    <mergeCell ref="L59:M59"/>
    <mergeCell ref="F61:F62"/>
    <mergeCell ref="H61:H62"/>
    <mergeCell ref="K61:K62"/>
    <mergeCell ref="M61:M62"/>
    <mergeCell ref="A59:B60"/>
    <mergeCell ref="A65:B65"/>
    <mergeCell ref="A64:B64"/>
    <mergeCell ref="J64:K64"/>
    <mergeCell ref="L64:M64"/>
    <mergeCell ref="A50:B50"/>
    <mergeCell ref="J50:K50"/>
  </mergeCells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4" zoomScaleNormal="100" zoomScaleSheetLayoutView="100" workbookViewId="0">
      <selection activeCell="E8" sqref="E8:E10"/>
    </sheetView>
  </sheetViews>
  <sheetFormatPr defaultRowHeight="13.5" x14ac:dyDescent="0.15"/>
  <cols>
    <col min="1" max="1" width="6" customWidth="1"/>
    <col min="2" max="3" width="7.625" customWidth="1"/>
    <col min="4" max="4" width="9.625" customWidth="1"/>
    <col min="5" max="6" width="7.625" customWidth="1"/>
    <col min="7" max="7" width="9.625" customWidth="1"/>
    <col min="8" max="9" width="7.625" customWidth="1"/>
    <col min="10" max="12" width="9.625" customWidth="1"/>
  </cols>
  <sheetData>
    <row r="2" spans="1:12" ht="14.25" thickBot="1" x14ac:dyDescent="0.2"/>
    <row r="3" spans="1:12" ht="21" customHeight="1" x14ac:dyDescent="0.15">
      <c r="A3" s="9"/>
      <c r="B3" s="180" t="s">
        <v>37</v>
      </c>
      <c r="C3" s="181"/>
      <c r="D3" s="182"/>
      <c r="E3" s="180" t="s">
        <v>39</v>
      </c>
      <c r="F3" s="181"/>
      <c r="G3" s="182"/>
      <c r="H3" s="146" t="s">
        <v>40</v>
      </c>
      <c r="I3" s="183"/>
      <c r="J3" s="183"/>
      <c r="K3" s="21" t="s">
        <v>45</v>
      </c>
      <c r="L3" s="21" t="s">
        <v>47</v>
      </c>
    </row>
    <row r="4" spans="1:12" ht="21" customHeight="1" x14ac:dyDescent="0.15">
      <c r="A4" s="10"/>
      <c r="B4" s="15" t="s">
        <v>41</v>
      </c>
      <c r="C4" s="45" t="s">
        <v>42</v>
      </c>
      <c r="D4" s="16" t="s">
        <v>43</v>
      </c>
      <c r="E4" s="15" t="s">
        <v>41</v>
      </c>
      <c r="F4" s="45" t="s">
        <v>42</v>
      </c>
      <c r="G4" s="16" t="s">
        <v>43</v>
      </c>
      <c r="H4" s="14" t="s">
        <v>41</v>
      </c>
      <c r="I4" s="45" t="s">
        <v>42</v>
      </c>
      <c r="J4" s="45" t="s">
        <v>43</v>
      </c>
      <c r="K4" s="18" t="s">
        <v>17</v>
      </c>
      <c r="L4" s="18" t="s">
        <v>17</v>
      </c>
    </row>
    <row r="5" spans="1:12" ht="21" customHeight="1" x14ac:dyDescent="0.15">
      <c r="A5" s="13" t="s">
        <v>25</v>
      </c>
      <c r="B5" s="169">
        <v>2210</v>
      </c>
      <c r="C5" s="46">
        <v>678</v>
      </c>
      <c r="D5" s="178">
        <f>(C5+C6+C7)-B5</f>
        <v>-42</v>
      </c>
      <c r="E5" s="169">
        <v>2196</v>
      </c>
      <c r="F5" s="46">
        <v>720</v>
      </c>
      <c r="G5" s="178">
        <f>(F5+F6+F7)-E5</f>
        <v>-13</v>
      </c>
      <c r="H5" s="173">
        <v>2203</v>
      </c>
      <c r="I5" s="46">
        <v>666</v>
      </c>
      <c r="J5" s="179">
        <f>(I5+I6+I7)-H5</f>
        <v>-60</v>
      </c>
      <c r="K5" s="166">
        <v>2170</v>
      </c>
      <c r="L5" s="166">
        <v>2141</v>
      </c>
    </row>
    <row r="6" spans="1:12" ht="21" customHeight="1" x14ac:dyDescent="0.15">
      <c r="A6" s="13" t="s">
        <v>26</v>
      </c>
      <c r="B6" s="169"/>
      <c r="C6" s="46">
        <v>741</v>
      </c>
      <c r="D6" s="178"/>
      <c r="E6" s="169"/>
      <c r="F6" s="46">
        <v>704</v>
      </c>
      <c r="G6" s="178"/>
      <c r="H6" s="173"/>
      <c r="I6" s="46">
        <v>759</v>
      </c>
      <c r="J6" s="179"/>
      <c r="K6" s="167"/>
      <c r="L6" s="167"/>
    </row>
    <row r="7" spans="1:12" ht="21" customHeight="1" x14ac:dyDescent="0.15">
      <c r="A7" s="13" t="s">
        <v>27</v>
      </c>
      <c r="B7" s="169"/>
      <c r="C7" s="46">
        <v>749</v>
      </c>
      <c r="D7" s="178"/>
      <c r="E7" s="169"/>
      <c r="F7" s="46">
        <v>759</v>
      </c>
      <c r="G7" s="178"/>
      <c r="H7" s="173"/>
      <c r="I7" s="46">
        <v>718</v>
      </c>
      <c r="J7" s="179"/>
      <c r="K7" s="168"/>
      <c r="L7" s="168"/>
    </row>
    <row r="8" spans="1:12" ht="21" customHeight="1" x14ac:dyDescent="0.15">
      <c r="A8" s="13" t="s">
        <v>28</v>
      </c>
      <c r="B8" s="169">
        <v>2399</v>
      </c>
      <c r="C8" s="46">
        <v>765</v>
      </c>
      <c r="D8" s="171">
        <f t="shared" ref="D8" si="0">(C8+C9+C10)-B8</f>
        <v>1</v>
      </c>
      <c r="E8" s="169">
        <v>2343</v>
      </c>
      <c r="F8" s="46">
        <v>763</v>
      </c>
      <c r="G8" s="178">
        <f t="shared" ref="G8" si="1">(F8+F9+F10)-E8</f>
        <v>-48</v>
      </c>
      <c r="H8" s="173">
        <v>2316</v>
      </c>
      <c r="I8" s="46">
        <v>767</v>
      </c>
      <c r="J8" s="179">
        <f t="shared" ref="J8" si="2">(I8+I9+I10)-H8</f>
        <v>-27</v>
      </c>
      <c r="K8" s="166">
        <v>2274</v>
      </c>
      <c r="L8" s="166">
        <v>2303</v>
      </c>
    </row>
    <row r="9" spans="1:12" ht="21" customHeight="1" x14ac:dyDescent="0.15">
      <c r="A9" s="13" t="s">
        <v>29</v>
      </c>
      <c r="B9" s="169"/>
      <c r="C9" s="46">
        <v>776</v>
      </c>
      <c r="D9" s="171"/>
      <c r="E9" s="169"/>
      <c r="F9" s="46">
        <v>756</v>
      </c>
      <c r="G9" s="178"/>
      <c r="H9" s="173"/>
      <c r="I9" s="46">
        <v>770</v>
      </c>
      <c r="J9" s="179"/>
      <c r="K9" s="167"/>
      <c r="L9" s="167"/>
    </row>
    <row r="10" spans="1:12" ht="21" customHeight="1" x14ac:dyDescent="0.15">
      <c r="A10" s="13" t="s">
        <v>30</v>
      </c>
      <c r="B10" s="169"/>
      <c r="C10" s="46">
        <v>859</v>
      </c>
      <c r="D10" s="171"/>
      <c r="E10" s="169"/>
      <c r="F10" s="46">
        <v>776</v>
      </c>
      <c r="G10" s="178"/>
      <c r="H10" s="173"/>
      <c r="I10" s="46">
        <v>752</v>
      </c>
      <c r="J10" s="179"/>
      <c r="K10" s="168"/>
      <c r="L10" s="168"/>
    </row>
    <row r="11" spans="1:12" ht="21" customHeight="1" x14ac:dyDescent="0.15">
      <c r="A11" s="13" t="s">
        <v>31</v>
      </c>
      <c r="B11" s="169">
        <v>2632</v>
      </c>
      <c r="C11" s="46">
        <v>839</v>
      </c>
      <c r="D11" s="178">
        <f t="shared" ref="D11" si="3">(C11+C12+C13)-B11</f>
        <v>-17</v>
      </c>
      <c r="E11" s="169">
        <v>2605</v>
      </c>
      <c r="F11" s="46">
        <v>860</v>
      </c>
      <c r="G11" s="171">
        <f t="shared" ref="G11" si="4">(F11+F12+F13)-E11</f>
        <v>2</v>
      </c>
      <c r="H11" s="173">
        <v>2509</v>
      </c>
      <c r="I11" s="46">
        <v>775</v>
      </c>
      <c r="J11" s="179">
        <f t="shared" ref="J11" si="5">(I11+I12+I13)-H11</f>
        <v>-26</v>
      </c>
      <c r="K11" s="166">
        <v>2412</v>
      </c>
      <c r="L11" s="166">
        <v>2327</v>
      </c>
    </row>
    <row r="12" spans="1:12" ht="21" customHeight="1" x14ac:dyDescent="0.15">
      <c r="A12" s="13" t="s">
        <v>32</v>
      </c>
      <c r="B12" s="169"/>
      <c r="C12" s="46">
        <v>906</v>
      </c>
      <c r="D12" s="178"/>
      <c r="E12" s="169"/>
      <c r="F12" s="46">
        <v>841</v>
      </c>
      <c r="G12" s="171"/>
      <c r="H12" s="173"/>
      <c r="I12" s="46">
        <v>863</v>
      </c>
      <c r="J12" s="179"/>
      <c r="K12" s="167"/>
      <c r="L12" s="167"/>
    </row>
    <row r="13" spans="1:12" ht="21" customHeight="1" x14ac:dyDescent="0.15">
      <c r="A13" s="13" t="s">
        <v>33</v>
      </c>
      <c r="B13" s="169"/>
      <c r="C13" s="46">
        <v>870</v>
      </c>
      <c r="D13" s="178"/>
      <c r="E13" s="169"/>
      <c r="F13" s="46">
        <v>906</v>
      </c>
      <c r="G13" s="171"/>
      <c r="H13" s="173"/>
      <c r="I13" s="46">
        <v>845</v>
      </c>
      <c r="J13" s="179"/>
      <c r="K13" s="168"/>
      <c r="L13" s="168"/>
    </row>
    <row r="14" spans="1:12" ht="21" customHeight="1" x14ac:dyDescent="0.15">
      <c r="A14" s="13" t="s">
        <v>34</v>
      </c>
      <c r="B14" s="169">
        <v>2702</v>
      </c>
      <c r="C14" s="46">
        <v>890</v>
      </c>
      <c r="D14" s="171">
        <f t="shared" ref="D14" si="6">(C14+C15+C16)-B14</f>
        <v>13</v>
      </c>
      <c r="E14" s="169">
        <v>2642</v>
      </c>
      <c r="F14" s="46">
        <v>882</v>
      </c>
      <c r="G14" s="171">
        <f t="shared" ref="G14" si="7">(F14+F15+F16)-E14</f>
        <v>33</v>
      </c>
      <c r="H14" s="173">
        <v>2630</v>
      </c>
      <c r="I14" s="46">
        <v>905</v>
      </c>
      <c r="J14" s="175">
        <f t="shared" ref="J14" si="8">(I14+I15+I16)-H14</f>
        <v>41</v>
      </c>
      <c r="K14" s="166">
        <v>2628</v>
      </c>
      <c r="L14" s="166">
        <v>2576</v>
      </c>
    </row>
    <row r="15" spans="1:12" ht="21" customHeight="1" x14ac:dyDescent="0.15">
      <c r="A15" s="13" t="s">
        <v>35</v>
      </c>
      <c r="B15" s="169"/>
      <c r="C15" s="46">
        <v>906</v>
      </c>
      <c r="D15" s="171"/>
      <c r="E15" s="169"/>
      <c r="F15" s="46">
        <v>887</v>
      </c>
      <c r="G15" s="171"/>
      <c r="H15" s="173"/>
      <c r="I15" s="46">
        <v>881</v>
      </c>
      <c r="J15" s="175"/>
      <c r="K15" s="167"/>
      <c r="L15" s="167"/>
    </row>
    <row r="16" spans="1:12" ht="21" customHeight="1" thickBot="1" x14ac:dyDescent="0.2">
      <c r="A16" s="51" t="s">
        <v>36</v>
      </c>
      <c r="B16" s="170"/>
      <c r="C16" s="47">
        <v>919</v>
      </c>
      <c r="D16" s="172"/>
      <c r="E16" s="170"/>
      <c r="F16" s="47">
        <v>906</v>
      </c>
      <c r="G16" s="172"/>
      <c r="H16" s="174"/>
      <c r="I16" s="47">
        <v>885</v>
      </c>
      <c r="J16" s="176"/>
      <c r="K16" s="177"/>
      <c r="L16" s="177"/>
    </row>
    <row r="17" spans="1:12" ht="21" customHeight="1" thickTop="1" x14ac:dyDescent="0.15">
      <c r="A17" s="161" t="s">
        <v>38</v>
      </c>
      <c r="B17" s="25">
        <f t="shared" ref="B17:J17" si="9">SUM(B5:B16)</f>
        <v>9943</v>
      </c>
      <c r="C17" s="48">
        <f t="shared" si="9"/>
        <v>9898</v>
      </c>
      <c r="D17" s="50">
        <f t="shared" si="9"/>
        <v>-45</v>
      </c>
      <c r="E17" s="25">
        <f t="shared" si="9"/>
        <v>9786</v>
      </c>
      <c r="F17" s="48">
        <f t="shared" si="9"/>
        <v>9760</v>
      </c>
      <c r="G17" s="50">
        <f t="shared" si="9"/>
        <v>-26</v>
      </c>
      <c r="H17" s="26">
        <f t="shared" si="9"/>
        <v>9658</v>
      </c>
      <c r="I17" s="48">
        <f t="shared" si="9"/>
        <v>9586</v>
      </c>
      <c r="J17" s="27">
        <f t="shared" si="9"/>
        <v>-72</v>
      </c>
      <c r="K17" s="48">
        <f>SUM(K5:K16)</f>
        <v>9484</v>
      </c>
      <c r="L17" s="48">
        <f>SUM(L5:L16)</f>
        <v>9347</v>
      </c>
    </row>
    <row r="18" spans="1:12" ht="21" customHeight="1" thickBot="1" x14ac:dyDescent="0.2">
      <c r="A18" s="162"/>
      <c r="B18" s="163" t="s">
        <v>44</v>
      </c>
      <c r="C18" s="164"/>
      <c r="D18" s="17">
        <f>C17/B17</f>
        <v>0.99547420295685407</v>
      </c>
      <c r="E18" s="163" t="s">
        <v>44</v>
      </c>
      <c r="F18" s="164"/>
      <c r="G18" s="17">
        <f>F17/E17</f>
        <v>0.99734314326589002</v>
      </c>
      <c r="H18" s="165" t="s">
        <v>44</v>
      </c>
      <c r="I18" s="165"/>
      <c r="J18" s="12">
        <f>I17/H17</f>
        <v>0.99254504038103131</v>
      </c>
      <c r="K18" s="19"/>
      <c r="L18" s="20"/>
    </row>
    <row r="19" spans="1:12" x14ac:dyDescent="0.15">
      <c r="A19" s="49" t="s">
        <v>49</v>
      </c>
    </row>
  </sheetData>
  <mergeCells count="39">
    <mergeCell ref="B3:D3"/>
    <mergeCell ref="E3:G3"/>
    <mergeCell ref="H3:J3"/>
    <mergeCell ref="B5:B7"/>
    <mergeCell ref="D5:D7"/>
    <mergeCell ref="E5:E7"/>
    <mergeCell ref="G5:G7"/>
    <mergeCell ref="H5:H7"/>
    <mergeCell ref="J5:J7"/>
    <mergeCell ref="K5:K7"/>
    <mergeCell ref="L5:L7"/>
    <mergeCell ref="B8:B10"/>
    <mergeCell ref="D8:D10"/>
    <mergeCell ref="E8:E10"/>
    <mergeCell ref="G8:G10"/>
    <mergeCell ref="H8:H10"/>
    <mergeCell ref="J8:J10"/>
    <mergeCell ref="K8:K10"/>
    <mergeCell ref="L8:L10"/>
    <mergeCell ref="L11:L13"/>
    <mergeCell ref="B14:B16"/>
    <mergeCell ref="D14:D16"/>
    <mergeCell ref="E14:E16"/>
    <mergeCell ref="G14:G16"/>
    <mergeCell ref="H14:H16"/>
    <mergeCell ref="J14:J16"/>
    <mergeCell ref="K14:K16"/>
    <mergeCell ref="L14:L16"/>
    <mergeCell ref="B11:B13"/>
    <mergeCell ref="D11:D13"/>
    <mergeCell ref="E11:E13"/>
    <mergeCell ref="G11:G13"/>
    <mergeCell ref="H11:H13"/>
    <mergeCell ref="J11:J13"/>
    <mergeCell ref="A17:A18"/>
    <mergeCell ref="B18:C18"/>
    <mergeCell ref="E18:F18"/>
    <mergeCell ref="H18:I18"/>
    <mergeCell ref="K11:K13"/>
  </mergeCells>
  <phoneticPr fontId="4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zoomScaleSheetLayoutView="100" workbookViewId="0">
      <selection activeCell="F27" sqref="F27"/>
    </sheetView>
  </sheetViews>
  <sheetFormatPr defaultRowHeight="13.5" x14ac:dyDescent="0.15"/>
  <cols>
    <col min="1" max="1" width="6" customWidth="1"/>
    <col min="2" max="3" width="7.625" customWidth="1"/>
    <col min="4" max="4" width="9.625" customWidth="1"/>
    <col min="5" max="6" width="7.625" customWidth="1"/>
    <col min="7" max="7" width="9.625" customWidth="1"/>
    <col min="8" max="9" width="7.625" customWidth="1"/>
    <col min="10" max="12" width="9.625" customWidth="1"/>
  </cols>
  <sheetData>
    <row r="2" spans="1:12" ht="14.25" thickBot="1" x14ac:dyDescent="0.2"/>
    <row r="3" spans="1:12" ht="21" customHeight="1" x14ac:dyDescent="0.15">
      <c r="A3" s="9"/>
      <c r="B3" s="180" t="s">
        <v>37</v>
      </c>
      <c r="C3" s="181"/>
      <c r="D3" s="182"/>
      <c r="E3" s="180" t="s">
        <v>39</v>
      </c>
      <c r="F3" s="181"/>
      <c r="G3" s="182"/>
      <c r="H3" s="146" t="s">
        <v>40</v>
      </c>
      <c r="I3" s="183"/>
      <c r="J3" s="183"/>
      <c r="K3" s="21" t="s">
        <v>45</v>
      </c>
      <c r="L3" s="21" t="s">
        <v>47</v>
      </c>
    </row>
    <row r="4" spans="1:12" ht="21" customHeight="1" x14ac:dyDescent="0.15">
      <c r="A4" s="10"/>
      <c r="B4" s="15" t="s">
        <v>41</v>
      </c>
      <c r="C4" s="45" t="s">
        <v>42</v>
      </c>
      <c r="D4" s="16" t="s">
        <v>43</v>
      </c>
      <c r="E4" s="15" t="s">
        <v>41</v>
      </c>
      <c r="F4" s="11" t="s">
        <v>42</v>
      </c>
      <c r="G4" s="16" t="s">
        <v>43</v>
      </c>
      <c r="H4" s="14" t="s">
        <v>41</v>
      </c>
      <c r="I4" s="11" t="s">
        <v>42</v>
      </c>
      <c r="J4" s="11" t="s">
        <v>43</v>
      </c>
      <c r="K4" s="18" t="s">
        <v>46</v>
      </c>
      <c r="L4" s="18" t="s">
        <v>46</v>
      </c>
    </row>
    <row r="5" spans="1:12" ht="21" customHeight="1" x14ac:dyDescent="0.15">
      <c r="A5" s="13" t="s">
        <v>25</v>
      </c>
      <c r="B5" s="169">
        <v>2182</v>
      </c>
      <c r="C5" s="46">
        <v>688</v>
      </c>
      <c r="D5" s="178">
        <f>(C5+C6+C7)-B5</f>
        <v>-30</v>
      </c>
      <c r="E5" s="169">
        <v>2210</v>
      </c>
      <c r="F5" s="22">
        <v>736</v>
      </c>
      <c r="G5" s="178">
        <f>(F5+F6+F7)-E5</f>
        <v>-29</v>
      </c>
      <c r="H5" s="173">
        <v>2195</v>
      </c>
      <c r="I5" s="22">
        <v>636</v>
      </c>
      <c r="J5" s="179">
        <f>(I5+I6+I7)-H5</f>
        <v>-87</v>
      </c>
      <c r="K5" s="166">
        <v>2170</v>
      </c>
      <c r="L5" s="166">
        <v>2141</v>
      </c>
    </row>
    <row r="6" spans="1:12" ht="21" customHeight="1" x14ac:dyDescent="0.15">
      <c r="A6" s="13" t="s">
        <v>26</v>
      </c>
      <c r="B6" s="169"/>
      <c r="C6" s="46">
        <v>731</v>
      </c>
      <c r="D6" s="178"/>
      <c r="E6" s="169"/>
      <c r="F6" s="22">
        <v>703</v>
      </c>
      <c r="G6" s="178"/>
      <c r="H6" s="173"/>
      <c r="I6" s="22">
        <v>755</v>
      </c>
      <c r="J6" s="179"/>
      <c r="K6" s="167"/>
      <c r="L6" s="167"/>
    </row>
    <row r="7" spans="1:12" ht="21" customHeight="1" x14ac:dyDescent="0.15">
      <c r="A7" s="13" t="s">
        <v>27</v>
      </c>
      <c r="B7" s="169"/>
      <c r="C7" s="46">
        <v>733</v>
      </c>
      <c r="D7" s="178"/>
      <c r="E7" s="169"/>
      <c r="F7" s="22">
        <v>742</v>
      </c>
      <c r="G7" s="178"/>
      <c r="H7" s="173"/>
      <c r="I7" s="22">
        <v>717</v>
      </c>
      <c r="J7" s="179"/>
      <c r="K7" s="168"/>
      <c r="L7" s="168"/>
    </row>
    <row r="8" spans="1:12" ht="21" customHeight="1" x14ac:dyDescent="0.15">
      <c r="A8" s="13" t="s">
        <v>28</v>
      </c>
      <c r="B8" s="169">
        <v>2385</v>
      </c>
      <c r="C8" s="46">
        <v>789</v>
      </c>
      <c r="D8" s="178">
        <f t="shared" ref="D8" si="0">(C8+C9+C10)-B8</f>
        <v>-40</v>
      </c>
      <c r="E8" s="169">
        <v>2301</v>
      </c>
      <c r="F8" s="22">
        <v>748</v>
      </c>
      <c r="G8" s="178">
        <f t="shared" ref="G8" si="1">(F8+F9+F10)-E8</f>
        <v>-28</v>
      </c>
      <c r="H8" s="173">
        <v>2330</v>
      </c>
      <c r="I8" s="22">
        <v>750</v>
      </c>
      <c r="J8" s="179">
        <f t="shared" ref="J8" si="2">(I8+I9+I10)-H8</f>
        <v>-45</v>
      </c>
      <c r="K8" s="166">
        <v>2274</v>
      </c>
      <c r="L8" s="166">
        <v>2303</v>
      </c>
    </row>
    <row r="9" spans="1:12" ht="21" customHeight="1" x14ac:dyDescent="0.15">
      <c r="A9" s="13" t="s">
        <v>29</v>
      </c>
      <c r="B9" s="169"/>
      <c r="C9" s="46">
        <v>740</v>
      </c>
      <c r="D9" s="178"/>
      <c r="E9" s="169"/>
      <c r="F9" s="22">
        <v>793</v>
      </c>
      <c r="G9" s="178"/>
      <c r="H9" s="173"/>
      <c r="I9" s="22">
        <v>749</v>
      </c>
      <c r="J9" s="179"/>
      <c r="K9" s="167"/>
      <c r="L9" s="167"/>
    </row>
    <row r="10" spans="1:12" ht="21" customHeight="1" x14ac:dyDescent="0.15">
      <c r="A10" s="13" t="s">
        <v>30</v>
      </c>
      <c r="B10" s="169"/>
      <c r="C10" s="46">
        <v>816</v>
      </c>
      <c r="D10" s="178"/>
      <c r="E10" s="169"/>
      <c r="F10" s="22">
        <v>732</v>
      </c>
      <c r="G10" s="178"/>
      <c r="H10" s="173"/>
      <c r="I10" s="22">
        <v>786</v>
      </c>
      <c r="J10" s="179"/>
      <c r="K10" s="168"/>
      <c r="L10" s="168"/>
    </row>
    <row r="11" spans="1:12" ht="21" customHeight="1" x14ac:dyDescent="0.15">
      <c r="A11" s="13" t="s">
        <v>31</v>
      </c>
      <c r="B11" s="169">
        <v>2631</v>
      </c>
      <c r="C11" s="46">
        <v>868</v>
      </c>
      <c r="D11" s="178">
        <f t="shared" ref="D11" si="3">(C11+C12+C13)-B11</f>
        <v>15</v>
      </c>
      <c r="E11" s="169">
        <v>2579</v>
      </c>
      <c r="F11" s="22">
        <v>817</v>
      </c>
      <c r="G11" s="178">
        <f t="shared" ref="G11" si="4">(F11+F12+F13)-E11</f>
        <v>-20</v>
      </c>
      <c r="H11" s="173">
        <v>2439</v>
      </c>
      <c r="I11" s="22">
        <v>741</v>
      </c>
      <c r="J11" s="179">
        <f t="shared" ref="J11" si="5">(I11+I12+I13)-H11</f>
        <v>-12</v>
      </c>
      <c r="K11" s="166">
        <v>2412</v>
      </c>
      <c r="L11" s="166">
        <v>2327</v>
      </c>
    </row>
    <row r="12" spans="1:12" ht="21" customHeight="1" x14ac:dyDescent="0.15">
      <c r="A12" s="13" t="s">
        <v>32</v>
      </c>
      <c r="B12" s="169"/>
      <c r="C12" s="46">
        <v>875</v>
      </c>
      <c r="D12" s="178"/>
      <c r="E12" s="169"/>
      <c r="F12" s="22">
        <v>864</v>
      </c>
      <c r="G12" s="178"/>
      <c r="H12" s="173"/>
      <c r="I12" s="22">
        <v>817</v>
      </c>
      <c r="J12" s="179"/>
      <c r="K12" s="167"/>
      <c r="L12" s="167"/>
    </row>
    <row r="13" spans="1:12" ht="21" customHeight="1" x14ac:dyDescent="0.15">
      <c r="A13" s="13" t="s">
        <v>33</v>
      </c>
      <c r="B13" s="169"/>
      <c r="C13" s="46">
        <v>903</v>
      </c>
      <c r="D13" s="178"/>
      <c r="E13" s="169"/>
      <c r="F13" s="22">
        <v>878</v>
      </c>
      <c r="G13" s="178"/>
      <c r="H13" s="173"/>
      <c r="I13" s="22">
        <v>869</v>
      </c>
      <c r="J13" s="179"/>
      <c r="K13" s="168"/>
      <c r="L13" s="168"/>
    </row>
    <row r="14" spans="1:12" ht="21" customHeight="1" x14ac:dyDescent="0.15">
      <c r="A14" s="13" t="s">
        <v>34</v>
      </c>
      <c r="B14" s="169">
        <v>2654</v>
      </c>
      <c r="C14" s="46">
        <v>869</v>
      </c>
      <c r="D14" s="171">
        <f t="shared" ref="D14" si="6">(C14+C15+C16)-B14</f>
        <v>18</v>
      </c>
      <c r="E14" s="169">
        <v>2629</v>
      </c>
      <c r="F14" s="22">
        <v>903</v>
      </c>
      <c r="G14" s="171">
        <f t="shared" ref="G14" si="7">(F14+F15+F16)-E14</f>
        <v>45</v>
      </c>
      <c r="H14" s="173">
        <v>2630</v>
      </c>
      <c r="I14" s="22">
        <v>878</v>
      </c>
      <c r="J14" s="175">
        <f t="shared" ref="J14" si="8">(I14+I15+I16)-H14</f>
        <v>16</v>
      </c>
      <c r="K14" s="166">
        <v>2628</v>
      </c>
      <c r="L14" s="166">
        <v>2576</v>
      </c>
    </row>
    <row r="15" spans="1:12" ht="21" customHeight="1" x14ac:dyDescent="0.15">
      <c r="A15" s="13" t="s">
        <v>35</v>
      </c>
      <c r="B15" s="169"/>
      <c r="C15" s="46">
        <v>900</v>
      </c>
      <c r="D15" s="171"/>
      <c r="E15" s="169"/>
      <c r="F15" s="22">
        <v>872</v>
      </c>
      <c r="G15" s="171"/>
      <c r="H15" s="173"/>
      <c r="I15" s="22">
        <v>901</v>
      </c>
      <c r="J15" s="175"/>
      <c r="K15" s="167"/>
      <c r="L15" s="167"/>
    </row>
    <row r="16" spans="1:12" ht="21" customHeight="1" thickBot="1" x14ac:dyDescent="0.2">
      <c r="A16" s="51" t="s">
        <v>36</v>
      </c>
      <c r="B16" s="170"/>
      <c r="C16" s="47">
        <v>903</v>
      </c>
      <c r="D16" s="172"/>
      <c r="E16" s="170"/>
      <c r="F16" s="23">
        <v>899</v>
      </c>
      <c r="G16" s="172"/>
      <c r="H16" s="174"/>
      <c r="I16" s="23">
        <v>867</v>
      </c>
      <c r="J16" s="176"/>
      <c r="K16" s="177"/>
      <c r="L16" s="177"/>
    </row>
    <row r="17" spans="1:12" ht="21" customHeight="1" thickTop="1" x14ac:dyDescent="0.15">
      <c r="A17" s="161" t="s">
        <v>38</v>
      </c>
      <c r="B17" s="25">
        <f t="shared" ref="B17:J17" si="9">SUM(B5:B16)</f>
        <v>9852</v>
      </c>
      <c r="C17" s="48">
        <f t="shared" si="9"/>
        <v>9815</v>
      </c>
      <c r="D17" s="50">
        <f t="shared" si="9"/>
        <v>-37</v>
      </c>
      <c r="E17" s="25">
        <f t="shared" si="9"/>
        <v>9719</v>
      </c>
      <c r="F17" s="24">
        <f t="shared" si="9"/>
        <v>9687</v>
      </c>
      <c r="G17" s="50">
        <f t="shared" si="9"/>
        <v>-32</v>
      </c>
      <c r="H17" s="26">
        <f t="shared" si="9"/>
        <v>9594</v>
      </c>
      <c r="I17" s="24">
        <f t="shared" si="9"/>
        <v>9466</v>
      </c>
      <c r="J17" s="27">
        <f t="shared" si="9"/>
        <v>-128</v>
      </c>
      <c r="K17" s="24">
        <f>SUM(K5:K16)</f>
        <v>9484</v>
      </c>
      <c r="L17" s="24">
        <f>SUM(L5:L16)</f>
        <v>9347</v>
      </c>
    </row>
    <row r="18" spans="1:12" ht="21" customHeight="1" thickBot="1" x14ac:dyDescent="0.2">
      <c r="A18" s="162"/>
      <c r="B18" s="163" t="s">
        <v>44</v>
      </c>
      <c r="C18" s="164"/>
      <c r="D18" s="17">
        <f>C17/B17</f>
        <v>0.99624441737718228</v>
      </c>
      <c r="E18" s="163" t="s">
        <v>44</v>
      </c>
      <c r="F18" s="164"/>
      <c r="G18" s="17">
        <f>F17/E17</f>
        <v>0.99670748019343558</v>
      </c>
      <c r="H18" s="165" t="s">
        <v>44</v>
      </c>
      <c r="I18" s="165"/>
      <c r="J18" s="12">
        <f>I17/H17</f>
        <v>0.9866583281217427</v>
      </c>
      <c r="K18" s="19"/>
      <c r="L18" s="20"/>
    </row>
    <row r="19" spans="1:12" x14ac:dyDescent="0.15">
      <c r="A19" s="49" t="s">
        <v>50</v>
      </c>
    </row>
  </sheetData>
  <mergeCells count="39">
    <mergeCell ref="K5:K7"/>
    <mergeCell ref="L5:L7"/>
    <mergeCell ref="K8:K10"/>
    <mergeCell ref="K11:K13"/>
    <mergeCell ref="K14:K16"/>
    <mergeCell ref="L8:L10"/>
    <mergeCell ref="L11:L13"/>
    <mergeCell ref="L14:L16"/>
    <mergeCell ref="B18:C18"/>
    <mergeCell ref="A17:A18"/>
    <mergeCell ref="E18:F18"/>
    <mergeCell ref="H18:I18"/>
    <mergeCell ref="H14:H16"/>
    <mergeCell ref="B14:B16"/>
    <mergeCell ref="D14:D16"/>
    <mergeCell ref="J14:J16"/>
    <mergeCell ref="H11:H13"/>
    <mergeCell ref="J11:J13"/>
    <mergeCell ref="E14:E16"/>
    <mergeCell ref="G14:G16"/>
    <mergeCell ref="E11:E13"/>
    <mergeCell ref="G11:G13"/>
    <mergeCell ref="H3:J3"/>
    <mergeCell ref="H5:H7"/>
    <mergeCell ref="J5:J7"/>
    <mergeCell ref="H8:H10"/>
    <mergeCell ref="J8:J10"/>
    <mergeCell ref="B11:B13"/>
    <mergeCell ref="D11:D13"/>
    <mergeCell ref="B3:D3"/>
    <mergeCell ref="E3:G3"/>
    <mergeCell ref="E5:E7"/>
    <mergeCell ref="G5:G7"/>
    <mergeCell ref="E8:E10"/>
    <mergeCell ref="G8:G10"/>
    <mergeCell ref="B5:B7"/>
    <mergeCell ref="D5:D7"/>
    <mergeCell ref="B8:B10"/>
    <mergeCell ref="D8:D10"/>
  </mergeCells>
  <phoneticPr fontId="4"/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4"/>
  <sheetViews>
    <sheetView tabSelected="1" view="pageLayout" zoomScaleNormal="100" workbookViewId="0">
      <selection activeCell="H2" sqref="H2"/>
    </sheetView>
  </sheetViews>
  <sheetFormatPr defaultRowHeight="13.5" x14ac:dyDescent="0.15"/>
  <cols>
    <col min="1" max="1" width="21.625" style="106" customWidth="1"/>
    <col min="2" max="6" width="8.375" style="106" customWidth="1"/>
    <col min="7" max="7" width="2.5" style="106" customWidth="1"/>
    <col min="8" max="8" width="21.625" style="106" customWidth="1"/>
    <col min="9" max="13" width="8.75" style="106" customWidth="1"/>
    <col min="14" max="16384" width="9" style="106"/>
  </cols>
  <sheetData>
    <row r="4" spans="1:13" ht="17.25" customHeight="1" x14ac:dyDescent="0.15">
      <c r="A4" s="106" t="s">
        <v>87</v>
      </c>
      <c r="H4" s="106" t="s">
        <v>97</v>
      </c>
    </row>
    <row r="5" spans="1:13" ht="25.5" customHeight="1" x14ac:dyDescent="0.15">
      <c r="A5" s="124"/>
      <c r="B5" s="125" t="s">
        <v>82</v>
      </c>
      <c r="C5" s="126" t="s">
        <v>83</v>
      </c>
      <c r="D5" s="125" t="s">
        <v>84</v>
      </c>
      <c r="E5" s="126" t="s">
        <v>85</v>
      </c>
      <c r="F5" s="125" t="s">
        <v>86</v>
      </c>
      <c r="H5" s="124"/>
      <c r="I5" s="127" t="s">
        <v>93</v>
      </c>
      <c r="J5" s="127" t="s">
        <v>94</v>
      </c>
      <c r="K5" s="127" t="s">
        <v>95</v>
      </c>
      <c r="L5" s="127" t="s">
        <v>96</v>
      </c>
      <c r="M5" s="127" t="s">
        <v>88</v>
      </c>
    </row>
    <row r="6" spans="1:13" ht="25.5" customHeight="1" x14ac:dyDescent="0.15">
      <c r="A6" s="121" t="s">
        <v>72</v>
      </c>
      <c r="B6" s="121">
        <v>40</v>
      </c>
      <c r="C6" s="121">
        <v>40</v>
      </c>
      <c r="D6" s="128">
        <v>0</v>
      </c>
      <c r="E6" s="121">
        <v>0</v>
      </c>
      <c r="F6" s="121">
        <v>0</v>
      </c>
      <c r="H6" s="121" t="s">
        <v>72</v>
      </c>
      <c r="I6" s="121">
        <v>5</v>
      </c>
      <c r="J6" s="121">
        <v>35</v>
      </c>
      <c r="K6" s="121">
        <v>0</v>
      </c>
      <c r="L6" s="121">
        <v>0</v>
      </c>
      <c r="M6" s="121">
        <f t="shared" ref="M6:M22" si="0">SUM(I6:L6)</f>
        <v>40</v>
      </c>
    </row>
    <row r="7" spans="1:13" ht="25.5" customHeight="1" x14ac:dyDescent="0.15">
      <c r="A7" s="121" t="s">
        <v>73</v>
      </c>
      <c r="B7" s="121">
        <v>50</v>
      </c>
      <c r="C7" s="121">
        <v>50</v>
      </c>
      <c r="D7" s="121">
        <v>50</v>
      </c>
      <c r="E7" s="121">
        <v>50</v>
      </c>
      <c r="F7" s="121">
        <v>50</v>
      </c>
      <c r="H7" s="121" t="s">
        <v>73</v>
      </c>
      <c r="I7" s="121">
        <v>10</v>
      </c>
      <c r="J7" s="121">
        <v>30</v>
      </c>
      <c r="K7" s="121">
        <v>0</v>
      </c>
      <c r="L7" s="121">
        <v>10</v>
      </c>
      <c r="M7" s="121">
        <f t="shared" si="0"/>
        <v>50</v>
      </c>
    </row>
    <row r="8" spans="1:13" ht="25.5" customHeight="1" x14ac:dyDescent="0.15">
      <c r="A8" s="121" t="s">
        <v>74</v>
      </c>
      <c r="B8" s="121">
        <v>155</v>
      </c>
      <c r="C8" s="121">
        <v>155</v>
      </c>
      <c r="D8" s="121">
        <v>155</v>
      </c>
      <c r="E8" s="121">
        <v>155</v>
      </c>
      <c r="F8" s="121">
        <v>155</v>
      </c>
      <c r="H8" s="121" t="s">
        <v>74</v>
      </c>
      <c r="I8" s="121">
        <v>5</v>
      </c>
      <c r="J8" s="121">
        <v>0</v>
      </c>
      <c r="K8" s="121">
        <v>120</v>
      </c>
      <c r="L8" s="121">
        <v>30</v>
      </c>
      <c r="M8" s="121">
        <f t="shared" si="0"/>
        <v>155</v>
      </c>
    </row>
    <row r="9" spans="1:13" ht="25.5" customHeight="1" x14ac:dyDescent="0.15">
      <c r="A9" s="121" t="s">
        <v>75</v>
      </c>
      <c r="B9" s="121">
        <v>60</v>
      </c>
      <c r="C9" s="121">
        <v>60</v>
      </c>
      <c r="D9" s="128">
        <v>75</v>
      </c>
      <c r="E9" s="121">
        <v>75</v>
      </c>
      <c r="F9" s="128">
        <v>0</v>
      </c>
      <c r="H9" s="121" t="s">
        <v>75</v>
      </c>
      <c r="I9" s="121">
        <v>10</v>
      </c>
      <c r="J9" s="121">
        <v>0</v>
      </c>
      <c r="K9" s="121">
        <v>0</v>
      </c>
      <c r="L9" s="121">
        <v>50</v>
      </c>
      <c r="M9" s="121">
        <f t="shared" si="0"/>
        <v>60</v>
      </c>
    </row>
    <row r="10" spans="1:13" ht="25.5" customHeight="1" x14ac:dyDescent="0.15">
      <c r="A10" s="121" t="s">
        <v>76</v>
      </c>
      <c r="B10" s="121">
        <v>45</v>
      </c>
      <c r="C10" s="128">
        <v>35</v>
      </c>
      <c r="D10" s="128">
        <v>35</v>
      </c>
      <c r="E10" s="121">
        <v>35</v>
      </c>
      <c r="F10" s="128">
        <v>0</v>
      </c>
      <c r="H10" s="121" t="s">
        <v>76</v>
      </c>
      <c r="I10" s="121">
        <v>0</v>
      </c>
      <c r="J10" s="121">
        <v>0</v>
      </c>
      <c r="K10" s="121">
        <v>0</v>
      </c>
      <c r="L10" s="121">
        <v>45</v>
      </c>
      <c r="M10" s="121">
        <f t="shared" si="0"/>
        <v>45</v>
      </c>
    </row>
    <row r="11" spans="1:13" ht="25.5" customHeight="1" x14ac:dyDescent="0.15">
      <c r="A11" s="122" t="s">
        <v>89</v>
      </c>
      <c r="B11" s="122">
        <f>SUM(B6:B10)</f>
        <v>350</v>
      </c>
      <c r="C11" s="122">
        <f t="shared" ref="C11:F11" si="1">SUM(C6:C10)</f>
        <v>340</v>
      </c>
      <c r="D11" s="122">
        <f t="shared" si="1"/>
        <v>315</v>
      </c>
      <c r="E11" s="122">
        <f t="shared" si="1"/>
        <v>315</v>
      </c>
      <c r="F11" s="122">
        <f t="shared" si="1"/>
        <v>205</v>
      </c>
      <c r="H11" s="122" t="s">
        <v>89</v>
      </c>
      <c r="I11" s="122">
        <f>SUM(I6:I10)</f>
        <v>30</v>
      </c>
      <c r="J11" s="122">
        <f>SUM(J6:J10)</f>
        <v>65</v>
      </c>
      <c r="K11" s="122">
        <f>SUM(K6:K10)</f>
        <v>120</v>
      </c>
      <c r="L11" s="122">
        <f>SUM(L6:L10)</f>
        <v>135</v>
      </c>
      <c r="M11" s="122">
        <f t="shared" si="0"/>
        <v>350</v>
      </c>
    </row>
    <row r="12" spans="1:13" ht="25.5" customHeight="1" x14ac:dyDescent="0.15">
      <c r="A12" s="121" t="s">
        <v>77</v>
      </c>
      <c r="B12" s="121">
        <v>60</v>
      </c>
      <c r="C12" s="121">
        <v>60</v>
      </c>
      <c r="D12" s="121">
        <v>60</v>
      </c>
      <c r="E12" s="121">
        <v>60</v>
      </c>
      <c r="F12" s="121">
        <v>60</v>
      </c>
      <c r="H12" s="121" t="s">
        <v>77</v>
      </c>
      <c r="I12" s="121">
        <v>0</v>
      </c>
      <c r="J12" s="121">
        <v>0</v>
      </c>
      <c r="K12" s="121">
        <v>0</v>
      </c>
      <c r="L12" s="121">
        <v>60</v>
      </c>
      <c r="M12" s="121">
        <f t="shared" si="0"/>
        <v>60</v>
      </c>
    </row>
    <row r="13" spans="1:13" ht="25.5" customHeight="1" x14ac:dyDescent="0.15">
      <c r="A13" s="121" t="s">
        <v>78</v>
      </c>
      <c r="B13" s="121">
        <v>0</v>
      </c>
      <c r="C13" s="121">
        <v>0</v>
      </c>
      <c r="D13" s="128">
        <v>15</v>
      </c>
      <c r="E13" s="121">
        <v>15</v>
      </c>
      <c r="F13" s="121">
        <v>15</v>
      </c>
      <c r="H13" s="121" t="s">
        <v>78</v>
      </c>
      <c r="I13" s="121">
        <v>0</v>
      </c>
      <c r="J13" s="121">
        <v>0</v>
      </c>
      <c r="K13" s="121">
        <v>0</v>
      </c>
      <c r="L13" s="121">
        <v>0</v>
      </c>
      <c r="M13" s="121">
        <f t="shared" si="0"/>
        <v>0</v>
      </c>
    </row>
    <row r="14" spans="1:13" ht="25.5" customHeight="1" x14ac:dyDescent="0.15">
      <c r="A14" s="121" t="s">
        <v>75</v>
      </c>
      <c r="B14" s="121">
        <v>0</v>
      </c>
      <c r="C14" s="121">
        <v>0</v>
      </c>
      <c r="D14" s="121">
        <v>0</v>
      </c>
      <c r="E14" s="121">
        <v>0</v>
      </c>
      <c r="F14" s="128">
        <v>75</v>
      </c>
      <c r="H14" s="121" t="s">
        <v>75</v>
      </c>
      <c r="I14" s="121">
        <v>0</v>
      </c>
      <c r="J14" s="121">
        <v>0</v>
      </c>
      <c r="K14" s="121">
        <v>0</v>
      </c>
      <c r="L14" s="121">
        <v>0</v>
      </c>
      <c r="M14" s="121">
        <f t="shared" si="0"/>
        <v>0</v>
      </c>
    </row>
    <row r="15" spans="1:13" ht="25.5" customHeight="1" x14ac:dyDescent="0.15">
      <c r="A15" s="121" t="s">
        <v>76</v>
      </c>
      <c r="B15" s="121">
        <v>0</v>
      </c>
      <c r="C15" s="121">
        <v>0</v>
      </c>
      <c r="D15" s="121">
        <v>0</v>
      </c>
      <c r="E15" s="121">
        <v>0</v>
      </c>
      <c r="F15" s="128">
        <v>35</v>
      </c>
      <c r="H15" s="121" t="s">
        <v>76</v>
      </c>
      <c r="I15" s="121">
        <v>0</v>
      </c>
      <c r="J15" s="121">
        <v>0</v>
      </c>
      <c r="K15" s="121">
        <v>0</v>
      </c>
      <c r="L15" s="121">
        <v>0</v>
      </c>
      <c r="M15" s="121">
        <f t="shared" si="0"/>
        <v>0</v>
      </c>
    </row>
    <row r="16" spans="1:13" ht="25.5" customHeight="1" x14ac:dyDescent="0.15">
      <c r="A16" s="122" t="s">
        <v>90</v>
      </c>
      <c r="B16" s="122">
        <f>SUM(B12:B15)</f>
        <v>60</v>
      </c>
      <c r="C16" s="122">
        <f>SUM(C12:C15)</f>
        <v>60</v>
      </c>
      <c r="D16" s="122">
        <f>SUM(D12:D15)</f>
        <v>75</v>
      </c>
      <c r="E16" s="122">
        <f>SUM(E12:E15)</f>
        <v>75</v>
      </c>
      <c r="F16" s="122">
        <f>SUM(F12:F15)</f>
        <v>185</v>
      </c>
      <c r="H16" s="122" t="s">
        <v>90</v>
      </c>
      <c r="I16" s="122">
        <f>SUM(I12:I15)</f>
        <v>0</v>
      </c>
      <c r="J16" s="122">
        <f>SUM(J12:J15)</f>
        <v>0</v>
      </c>
      <c r="K16" s="122">
        <f>SUM(K12:K15)</f>
        <v>0</v>
      </c>
      <c r="L16" s="122">
        <f>SUM(L12:L15)</f>
        <v>60</v>
      </c>
      <c r="M16" s="122">
        <f t="shared" si="0"/>
        <v>60</v>
      </c>
    </row>
    <row r="17" spans="1:13" ht="25.5" customHeight="1" x14ac:dyDescent="0.15">
      <c r="A17" s="121" t="s">
        <v>79</v>
      </c>
      <c r="B17" s="121">
        <v>40</v>
      </c>
      <c r="C17" s="121">
        <v>40</v>
      </c>
      <c r="D17" s="121">
        <v>40</v>
      </c>
      <c r="E17" s="121">
        <v>40</v>
      </c>
      <c r="F17" s="121">
        <v>40</v>
      </c>
      <c r="H17" s="121" t="s">
        <v>79</v>
      </c>
      <c r="I17" s="121">
        <v>40</v>
      </c>
      <c r="J17" s="121">
        <v>0</v>
      </c>
      <c r="K17" s="121">
        <v>0</v>
      </c>
      <c r="L17" s="121">
        <v>0</v>
      </c>
      <c r="M17" s="121">
        <f t="shared" si="0"/>
        <v>40</v>
      </c>
    </row>
    <row r="18" spans="1:13" ht="25.5" customHeight="1" x14ac:dyDescent="0.15">
      <c r="A18" s="122" t="s">
        <v>91</v>
      </c>
      <c r="B18" s="122">
        <f>SUM(B17)</f>
        <v>40</v>
      </c>
      <c r="C18" s="122">
        <f t="shared" ref="C18:F18" si="2">SUM(C17)</f>
        <v>40</v>
      </c>
      <c r="D18" s="122">
        <f t="shared" si="2"/>
        <v>40</v>
      </c>
      <c r="E18" s="122">
        <f t="shared" si="2"/>
        <v>40</v>
      </c>
      <c r="F18" s="122">
        <f t="shared" si="2"/>
        <v>40</v>
      </c>
      <c r="H18" s="122" t="s">
        <v>91</v>
      </c>
      <c r="I18" s="122">
        <f>SUM(I17)</f>
        <v>40</v>
      </c>
      <c r="J18" s="122">
        <f t="shared" ref="J18:L18" si="3">SUM(J17)</f>
        <v>0</v>
      </c>
      <c r="K18" s="122">
        <f t="shared" si="3"/>
        <v>0</v>
      </c>
      <c r="L18" s="122">
        <f t="shared" si="3"/>
        <v>0</v>
      </c>
      <c r="M18" s="122">
        <f t="shared" si="0"/>
        <v>40</v>
      </c>
    </row>
    <row r="19" spans="1:13" ht="25.5" customHeight="1" x14ac:dyDescent="0.15">
      <c r="A19" s="121" t="s">
        <v>80</v>
      </c>
      <c r="B19" s="121">
        <v>20</v>
      </c>
      <c r="C19" s="121">
        <v>20</v>
      </c>
      <c r="D19" s="121">
        <v>20</v>
      </c>
      <c r="E19" s="121">
        <v>20</v>
      </c>
      <c r="F19" s="121">
        <v>20</v>
      </c>
      <c r="H19" s="121" t="s">
        <v>80</v>
      </c>
      <c r="I19" s="121">
        <v>15</v>
      </c>
      <c r="J19" s="121">
        <v>0</v>
      </c>
      <c r="K19" s="121">
        <v>5</v>
      </c>
      <c r="L19" s="121">
        <v>0</v>
      </c>
      <c r="M19" s="121">
        <f t="shared" si="0"/>
        <v>20</v>
      </c>
    </row>
    <row r="20" spans="1:13" ht="25.5" customHeight="1" x14ac:dyDescent="0.15">
      <c r="A20" s="121" t="s">
        <v>81</v>
      </c>
      <c r="B20" s="121">
        <v>20</v>
      </c>
      <c r="C20" s="121">
        <v>20</v>
      </c>
      <c r="D20" s="121">
        <v>20</v>
      </c>
      <c r="E20" s="121">
        <v>20</v>
      </c>
      <c r="F20" s="121">
        <v>20</v>
      </c>
      <c r="H20" s="121" t="s">
        <v>81</v>
      </c>
      <c r="I20" s="121">
        <v>5</v>
      </c>
      <c r="J20" s="121">
        <v>0</v>
      </c>
      <c r="K20" s="121">
        <v>15</v>
      </c>
      <c r="L20" s="121">
        <v>0</v>
      </c>
      <c r="M20" s="121">
        <f t="shared" si="0"/>
        <v>20</v>
      </c>
    </row>
    <row r="21" spans="1:13" ht="25.5" customHeight="1" x14ac:dyDescent="0.15">
      <c r="A21" s="122" t="s">
        <v>92</v>
      </c>
      <c r="B21" s="122">
        <f>SUM(B19:B20)</f>
        <v>40</v>
      </c>
      <c r="C21" s="122">
        <f t="shared" ref="C21:F21" si="4">SUM(C19:C20)</f>
        <v>40</v>
      </c>
      <c r="D21" s="122">
        <f t="shared" si="4"/>
        <v>40</v>
      </c>
      <c r="E21" s="122">
        <f t="shared" si="4"/>
        <v>40</v>
      </c>
      <c r="F21" s="122">
        <f t="shared" si="4"/>
        <v>40</v>
      </c>
      <c r="H21" s="122" t="s">
        <v>92</v>
      </c>
      <c r="I21" s="122">
        <f>SUM(I19:I20)</f>
        <v>20</v>
      </c>
      <c r="J21" s="122">
        <f>SUM(J19:J20)</f>
        <v>0</v>
      </c>
      <c r="K21" s="122">
        <f>SUM(K19:K20)</f>
        <v>20</v>
      </c>
      <c r="L21" s="122">
        <f>SUM(L19:L20)</f>
        <v>0</v>
      </c>
      <c r="M21" s="122">
        <f t="shared" si="0"/>
        <v>40</v>
      </c>
    </row>
    <row r="22" spans="1:13" ht="25.5" customHeight="1" x14ac:dyDescent="0.15">
      <c r="A22" s="123" t="s">
        <v>88</v>
      </c>
      <c r="B22" s="122">
        <f>B11+B16+B18+B21</f>
        <v>490</v>
      </c>
      <c r="C22" s="122">
        <f t="shared" ref="C22:F22" si="5">C11+C16+C18+C21</f>
        <v>480</v>
      </c>
      <c r="D22" s="122">
        <f t="shared" si="5"/>
        <v>470</v>
      </c>
      <c r="E22" s="122">
        <f t="shared" si="5"/>
        <v>470</v>
      </c>
      <c r="F22" s="122">
        <f t="shared" si="5"/>
        <v>470</v>
      </c>
      <c r="H22" s="123" t="s">
        <v>88</v>
      </c>
      <c r="I22" s="122">
        <f>I11+I16+I18+I21</f>
        <v>90</v>
      </c>
      <c r="J22" s="122">
        <f>J11+J16+J18+J21</f>
        <v>65</v>
      </c>
      <c r="K22" s="122">
        <f>K11+K16+K18+K21</f>
        <v>140</v>
      </c>
      <c r="L22" s="122">
        <f>L11+L16+L18+L21</f>
        <v>195</v>
      </c>
      <c r="M22" s="122">
        <f t="shared" si="0"/>
        <v>490</v>
      </c>
    </row>
    <row r="24" spans="1:13" ht="25.5" customHeight="1" x14ac:dyDescent="0.15">
      <c r="A24" s="106" t="s">
        <v>98</v>
      </c>
      <c r="H24" s="106" t="s">
        <v>99</v>
      </c>
    </row>
    <row r="25" spans="1:13" ht="25.5" customHeight="1" x14ac:dyDescent="0.15">
      <c r="A25" s="124"/>
      <c r="B25" s="127" t="s">
        <v>93</v>
      </c>
      <c r="C25" s="127" t="s">
        <v>94</v>
      </c>
      <c r="D25" s="127" t="s">
        <v>95</v>
      </c>
      <c r="E25" s="127" t="s">
        <v>96</v>
      </c>
      <c r="F25" s="127" t="s">
        <v>88</v>
      </c>
      <c r="H25" s="124"/>
      <c r="I25" s="127" t="s">
        <v>93</v>
      </c>
      <c r="J25" s="127" t="s">
        <v>94</v>
      </c>
      <c r="K25" s="127" t="s">
        <v>95</v>
      </c>
      <c r="L25" s="127" t="s">
        <v>96</v>
      </c>
      <c r="M25" s="127" t="s">
        <v>88</v>
      </c>
    </row>
    <row r="26" spans="1:13" ht="25.5" customHeight="1" x14ac:dyDescent="0.15">
      <c r="A26" s="121" t="s">
        <v>72</v>
      </c>
      <c r="B26" s="121">
        <v>5</v>
      </c>
      <c r="C26" s="121">
        <v>35</v>
      </c>
      <c r="D26" s="121">
        <v>0</v>
      </c>
      <c r="E26" s="121">
        <v>0</v>
      </c>
      <c r="F26" s="121">
        <f>SUM(B26:E26)</f>
        <v>40</v>
      </c>
      <c r="H26" s="121" t="s">
        <v>72</v>
      </c>
      <c r="I26" s="128">
        <v>0</v>
      </c>
      <c r="J26" s="128">
        <v>0</v>
      </c>
      <c r="K26" s="121">
        <v>0</v>
      </c>
      <c r="L26" s="121">
        <v>0</v>
      </c>
      <c r="M26" s="128">
        <f>SUM(I26:L26)</f>
        <v>0</v>
      </c>
    </row>
    <row r="27" spans="1:13" ht="25.5" customHeight="1" x14ac:dyDescent="0.15">
      <c r="A27" s="121" t="s">
        <v>73</v>
      </c>
      <c r="B27" s="121">
        <v>10</v>
      </c>
      <c r="C27" s="121">
        <v>30</v>
      </c>
      <c r="D27" s="121">
        <v>0</v>
      </c>
      <c r="E27" s="121">
        <v>10</v>
      </c>
      <c r="F27" s="121">
        <f t="shared" ref="F27:F42" si="6">SUM(B27:E27)</f>
        <v>50</v>
      </c>
      <c r="H27" s="121" t="s">
        <v>73</v>
      </c>
      <c r="I27" s="121">
        <v>10</v>
      </c>
      <c r="J27" s="121">
        <v>30</v>
      </c>
      <c r="K27" s="121">
        <v>0</v>
      </c>
      <c r="L27" s="121">
        <v>10</v>
      </c>
      <c r="M27" s="121">
        <f t="shared" ref="M27:M42" si="7">SUM(I27:L27)</f>
        <v>50</v>
      </c>
    </row>
    <row r="28" spans="1:13" ht="25.5" customHeight="1" x14ac:dyDescent="0.15">
      <c r="A28" s="121" t="s">
        <v>74</v>
      </c>
      <c r="B28" s="121">
        <v>5</v>
      </c>
      <c r="C28" s="121">
        <v>0</v>
      </c>
      <c r="D28" s="121">
        <v>120</v>
      </c>
      <c r="E28" s="121">
        <v>30</v>
      </c>
      <c r="F28" s="121">
        <f t="shared" si="6"/>
        <v>155</v>
      </c>
      <c r="H28" s="121" t="s">
        <v>74</v>
      </c>
      <c r="I28" s="121">
        <v>5</v>
      </c>
      <c r="J28" s="121">
        <v>0</v>
      </c>
      <c r="K28" s="121">
        <v>120</v>
      </c>
      <c r="L28" s="121">
        <v>30</v>
      </c>
      <c r="M28" s="121">
        <f t="shared" si="7"/>
        <v>155</v>
      </c>
    </row>
    <row r="29" spans="1:13" ht="25.5" customHeight="1" x14ac:dyDescent="0.15">
      <c r="A29" s="121" t="s">
        <v>75</v>
      </c>
      <c r="B29" s="121">
        <v>10</v>
      </c>
      <c r="C29" s="121">
        <v>0</v>
      </c>
      <c r="D29" s="121">
        <v>0</v>
      </c>
      <c r="E29" s="121">
        <v>50</v>
      </c>
      <c r="F29" s="121">
        <f t="shared" si="6"/>
        <v>60</v>
      </c>
      <c r="H29" s="121" t="s">
        <v>75</v>
      </c>
      <c r="I29" s="121">
        <v>10</v>
      </c>
      <c r="J29" s="121">
        <v>0</v>
      </c>
      <c r="K29" s="121">
        <v>0</v>
      </c>
      <c r="L29" s="128">
        <v>65</v>
      </c>
      <c r="M29" s="128">
        <f t="shared" si="7"/>
        <v>75</v>
      </c>
    </row>
    <row r="30" spans="1:13" ht="25.5" customHeight="1" x14ac:dyDescent="0.15">
      <c r="A30" s="121" t="s">
        <v>76</v>
      </c>
      <c r="B30" s="121">
        <v>0</v>
      </c>
      <c r="C30" s="121">
        <v>0</v>
      </c>
      <c r="D30" s="121">
        <v>0</v>
      </c>
      <c r="E30" s="128">
        <v>35</v>
      </c>
      <c r="F30" s="128">
        <f t="shared" si="6"/>
        <v>35</v>
      </c>
      <c r="H30" s="121" t="s">
        <v>76</v>
      </c>
      <c r="I30" s="121">
        <v>0</v>
      </c>
      <c r="J30" s="121">
        <v>0</v>
      </c>
      <c r="K30" s="121">
        <v>0</v>
      </c>
      <c r="L30" s="129">
        <v>35</v>
      </c>
      <c r="M30" s="129">
        <f t="shared" si="7"/>
        <v>35</v>
      </c>
    </row>
    <row r="31" spans="1:13" ht="25.5" customHeight="1" x14ac:dyDescent="0.15">
      <c r="A31" s="122" t="s">
        <v>89</v>
      </c>
      <c r="B31" s="122">
        <f>SUM(B26:B30)</f>
        <v>30</v>
      </c>
      <c r="C31" s="122">
        <f t="shared" ref="C31" si="8">SUM(C26:C30)</f>
        <v>65</v>
      </c>
      <c r="D31" s="122">
        <f t="shared" ref="D31" si="9">SUM(D26:D30)</f>
        <v>120</v>
      </c>
      <c r="E31" s="122">
        <f t="shared" ref="E31" si="10">SUM(E26:E30)</f>
        <v>125</v>
      </c>
      <c r="F31" s="122">
        <f t="shared" si="6"/>
        <v>340</v>
      </c>
      <c r="H31" s="122" t="s">
        <v>89</v>
      </c>
      <c r="I31" s="122">
        <f>SUM(I26:I30)</f>
        <v>25</v>
      </c>
      <c r="J31" s="122">
        <f t="shared" ref="J31" si="11">SUM(J26:J30)</f>
        <v>30</v>
      </c>
      <c r="K31" s="122">
        <f t="shared" ref="K31" si="12">SUM(K26:K30)</f>
        <v>120</v>
      </c>
      <c r="L31" s="122">
        <f t="shared" ref="L31" si="13">SUM(L26:L30)</f>
        <v>140</v>
      </c>
      <c r="M31" s="122">
        <f t="shared" si="7"/>
        <v>315</v>
      </c>
    </row>
    <row r="32" spans="1:13" ht="25.5" customHeight="1" x14ac:dyDescent="0.15">
      <c r="A32" s="121" t="s">
        <v>77</v>
      </c>
      <c r="B32" s="121">
        <v>0</v>
      </c>
      <c r="C32" s="121">
        <v>0</v>
      </c>
      <c r="D32" s="121">
        <v>0</v>
      </c>
      <c r="E32" s="121">
        <v>60</v>
      </c>
      <c r="F32" s="121">
        <f t="shared" si="6"/>
        <v>60</v>
      </c>
      <c r="H32" s="121" t="s">
        <v>77</v>
      </c>
      <c r="I32" s="121">
        <v>0</v>
      </c>
      <c r="J32" s="121">
        <v>0</v>
      </c>
      <c r="K32" s="121">
        <v>0</v>
      </c>
      <c r="L32" s="121">
        <v>60</v>
      </c>
      <c r="M32" s="121">
        <f t="shared" si="7"/>
        <v>60</v>
      </c>
    </row>
    <row r="33" spans="1:13" ht="25.5" customHeight="1" x14ac:dyDescent="0.15">
      <c r="A33" s="121" t="s">
        <v>78</v>
      </c>
      <c r="B33" s="121">
        <v>0</v>
      </c>
      <c r="C33" s="121">
        <v>0</v>
      </c>
      <c r="D33" s="121">
        <v>0</v>
      </c>
      <c r="E33" s="121">
        <v>0</v>
      </c>
      <c r="F33" s="121">
        <f t="shared" si="6"/>
        <v>0</v>
      </c>
      <c r="H33" s="121" t="s">
        <v>78</v>
      </c>
      <c r="I33" s="129">
        <v>0</v>
      </c>
      <c r="J33" s="128">
        <v>15</v>
      </c>
      <c r="K33" s="121">
        <v>0</v>
      </c>
      <c r="L33" s="121">
        <v>0</v>
      </c>
      <c r="M33" s="128">
        <f t="shared" si="7"/>
        <v>15</v>
      </c>
    </row>
    <row r="34" spans="1:13" ht="25.5" customHeight="1" x14ac:dyDescent="0.15">
      <c r="A34" s="121" t="s">
        <v>75</v>
      </c>
      <c r="B34" s="121">
        <v>0</v>
      </c>
      <c r="C34" s="121">
        <v>0</v>
      </c>
      <c r="D34" s="121">
        <v>0</v>
      </c>
      <c r="E34" s="121">
        <v>0</v>
      </c>
      <c r="F34" s="121">
        <f t="shared" si="6"/>
        <v>0</v>
      </c>
      <c r="H34" s="121" t="s">
        <v>75</v>
      </c>
      <c r="I34" s="121">
        <v>0</v>
      </c>
      <c r="J34" s="121">
        <v>0</v>
      </c>
      <c r="K34" s="121">
        <v>0</v>
      </c>
      <c r="L34" s="121">
        <v>0</v>
      </c>
      <c r="M34" s="121">
        <f t="shared" si="7"/>
        <v>0</v>
      </c>
    </row>
    <row r="35" spans="1:13" ht="25.5" customHeight="1" x14ac:dyDescent="0.15">
      <c r="A35" s="121" t="s">
        <v>76</v>
      </c>
      <c r="B35" s="121">
        <v>0</v>
      </c>
      <c r="C35" s="121">
        <v>0</v>
      </c>
      <c r="D35" s="121">
        <v>0</v>
      </c>
      <c r="E35" s="121">
        <v>0</v>
      </c>
      <c r="F35" s="121">
        <f t="shared" si="6"/>
        <v>0</v>
      </c>
      <c r="H35" s="121" t="s">
        <v>76</v>
      </c>
      <c r="I35" s="121">
        <v>0</v>
      </c>
      <c r="J35" s="121">
        <v>0</v>
      </c>
      <c r="K35" s="121">
        <v>0</v>
      </c>
      <c r="L35" s="121">
        <v>0</v>
      </c>
      <c r="M35" s="121">
        <f t="shared" si="7"/>
        <v>0</v>
      </c>
    </row>
    <row r="36" spans="1:13" ht="25.5" customHeight="1" x14ac:dyDescent="0.15">
      <c r="A36" s="122" t="s">
        <v>90</v>
      </c>
      <c r="B36" s="122">
        <f>SUM(B32:B35)</f>
        <v>0</v>
      </c>
      <c r="C36" s="122">
        <f>SUM(C32:C35)</f>
        <v>0</v>
      </c>
      <c r="D36" s="122">
        <f>SUM(D32:D35)</f>
        <v>0</v>
      </c>
      <c r="E36" s="122">
        <f>SUM(E32:E35)</f>
        <v>60</v>
      </c>
      <c r="F36" s="122">
        <f t="shared" si="6"/>
        <v>60</v>
      </c>
      <c r="H36" s="122" t="s">
        <v>90</v>
      </c>
      <c r="I36" s="122">
        <f>SUM(I32:I35)</f>
        <v>0</v>
      </c>
      <c r="J36" s="122">
        <f>SUM(J32:J35)</f>
        <v>15</v>
      </c>
      <c r="K36" s="122">
        <f>SUM(K32:K35)</f>
        <v>0</v>
      </c>
      <c r="L36" s="122">
        <f>SUM(L32:L35)</f>
        <v>60</v>
      </c>
      <c r="M36" s="122">
        <f t="shared" si="7"/>
        <v>75</v>
      </c>
    </row>
    <row r="37" spans="1:13" ht="25.5" customHeight="1" x14ac:dyDescent="0.15">
      <c r="A37" s="121" t="s">
        <v>79</v>
      </c>
      <c r="B37" s="121">
        <v>40</v>
      </c>
      <c r="C37" s="121">
        <v>0</v>
      </c>
      <c r="D37" s="121">
        <v>0</v>
      </c>
      <c r="E37" s="121">
        <v>0</v>
      </c>
      <c r="F37" s="121">
        <f t="shared" si="6"/>
        <v>40</v>
      </c>
      <c r="H37" s="121" t="s">
        <v>79</v>
      </c>
      <c r="I37" s="121">
        <v>40</v>
      </c>
      <c r="J37" s="121">
        <v>0</v>
      </c>
      <c r="K37" s="121">
        <v>0</v>
      </c>
      <c r="L37" s="121">
        <v>0</v>
      </c>
      <c r="M37" s="121">
        <f t="shared" si="7"/>
        <v>40</v>
      </c>
    </row>
    <row r="38" spans="1:13" ht="25.5" customHeight="1" x14ac:dyDescent="0.15">
      <c r="A38" s="122" t="s">
        <v>91</v>
      </c>
      <c r="B38" s="122">
        <f>SUM(B37)</f>
        <v>40</v>
      </c>
      <c r="C38" s="122">
        <f t="shared" ref="C38" si="14">SUM(C37)</f>
        <v>0</v>
      </c>
      <c r="D38" s="122">
        <f t="shared" ref="D38" si="15">SUM(D37)</f>
        <v>0</v>
      </c>
      <c r="E38" s="122">
        <f t="shared" ref="E38" si="16">SUM(E37)</f>
        <v>0</v>
      </c>
      <c r="F38" s="122">
        <f t="shared" si="6"/>
        <v>40</v>
      </c>
      <c r="H38" s="122" t="s">
        <v>91</v>
      </c>
      <c r="I38" s="122">
        <f>SUM(I37)</f>
        <v>40</v>
      </c>
      <c r="J38" s="122">
        <f t="shared" ref="J38" si="17">SUM(J37)</f>
        <v>0</v>
      </c>
      <c r="K38" s="122">
        <f t="shared" ref="K38" si="18">SUM(K37)</f>
        <v>0</v>
      </c>
      <c r="L38" s="122">
        <f t="shared" ref="L38" si="19">SUM(L37)</f>
        <v>0</v>
      </c>
      <c r="M38" s="122">
        <f t="shared" si="7"/>
        <v>40</v>
      </c>
    </row>
    <row r="39" spans="1:13" ht="25.5" customHeight="1" x14ac:dyDescent="0.15">
      <c r="A39" s="121" t="s">
        <v>80</v>
      </c>
      <c r="B39" s="121">
        <v>15</v>
      </c>
      <c r="C39" s="121">
        <v>0</v>
      </c>
      <c r="D39" s="121">
        <v>5</v>
      </c>
      <c r="E39" s="121">
        <v>0</v>
      </c>
      <c r="F39" s="121">
        <f t="shared" si="6"/>
        <v>20</v>
      </c>
      <c r="H39" s="121" t="s">
        <v>80</v>
      </c>
      <c r="I39" s="121">
        <v>15</v>
      </c>
      <c r="J39" s="121">
        <v>0</v>
      </c>
      <c r="K39" s="121">
        <v>5</v>
      </c>
      <c r="L39" s="121">
        <v>0</v>
      </c>
      <c r="M39" s="121">
        <f t="shared" si="7"/>
        <v>20</v>
      </c>
    </row>
    <row r="40" spans="1:13" ht="25.5" customHeight="1" x14ac:dyDescent="0.15">
      <c r="A40" s="121" t="s">
        <v>81</v>
      </c>
      <c r="B40" s="121">
        <v>5</v>
      </c>
      <c r="C40" s="121">
        <v>0</v>
      </c>
      <c r="D40" s="121">
        <v>15</v>
      </c>
      <c r="E40" s="121">
        <v>0</v>
      </c>
      <c r="F40" s="121">
        <f t="shared" si="6"/>
        <v>20</v>
      </c>
      <c r="H40" s="121" t="s">
        <v>81</v>
      </c>
      <c r="I40" s="121">
        <v>5</v>
      </c>
      <c r="J40" s="121">
        <v>0</v>
      </c>
      <c r="K40" s="121">
        <v>15</v>
      </c>
      <c r="L40" s="121">
        <v>0</v>
      </c>
      <c r="M40" s="121">
        <f t="shared" si="7"/>
        <v>20</v>
      </c>
    </row>
    <row r="41" spans="1:13" ht="25.5" customHeight="1" x14ac:dyDescent="0.15">
      <c r="A41" s="122" t="s">
        <v>92</v>
      </c>
      <c r="B41" s="122">
        <f>SUM(B39:B40)</f>
        <v>20</v>
      </c>
      <c r="C41" s="122">
        <f t="shared" ref="C41" si="20">SUM(C39:C40)</f>
        <v>0</v>
      </c>
      <c r="D41" s="122">
        <f t="shared" ref="D41" si="21">SUM(D39:D40)</f>
        <v>20</v>
      </c>
      <c r="E41" s="122">
        <f t="shared" ref="E41" si="22">SUM(E39:E40)</f>
        <v>0</v>
      </c>
      <c r="F41" s="122">
        <f t="shared" si="6"/>
        <v>40</v>
      </c>
      <c r="H41" s="122" t="s">
        <v>92</v>
      </c>
      <c r="I41" s="122">
        <f>SUM(I39:I40)</f>
        <v>20</v>
      </c>
      <c r="J41" s="122">
        <f t="shared" ref="J41" si="23">SUM(J39:J40)</f>
        <v>0</v>
      </c>
      <c r="K41" s="122">
        <f t="shared" ref="K41" si="24">SUM(K39:K40)</f>
        <v>20</v>
      </c>
      <c r="L41" s="122">
        <f t="shared" ref="L41" si="25">SUM(L39:L40)</f>
        <v>0</v>
      </c>
      <c r="M41" s="122">
        <f t="shared" si="7"/>
        <v>40</v>
      </c>
    </row>
    <row r="42" spans="1:13" ht="25.5" customHeight="1" x14ac:dyDescent="0.15">
      <c r="A42" s="123" t="s">
        <v>88</v>
      </c>
      <c r="B42" s="122">
        <f>B31+B36+B38+B41</f>
        <v>90</v>
      </c>
      <c r="C42" s="122">
        <f t="shared" ref="C42" si="26">C31+C36+C38+C41</f>
        <v>65</v>
      </c>
      <c r="D42" s="122">
        <f t="shared" ref="D42" si="27">D31+D36+D38+D41</f>
        <v>140</v>
      </c>
      <c r="E42" s="122">
        <f t="shared" ref="E42" si="28">E31+E36+E38+E41</f>
        <v>185</v>
      </c>
      <c r="F42" s="122">
        <f t="shared" si="6"/>
        <v>480</v>
      </c>
      <c r="H42" s="123" t="s">
        <v>88</v>
      </c>
      <c r="I42" s="122">
        <f>I31+I36+I38+I41</f>
        <v>85</v>
      </c>
      <c r="J42" s="122">
        <f t="shared" ref="J42" si="29">J31+J36+J38+J41</f>
        <v>45</v>
      </c>
      <c r="K42" s="122">
        <f t="shared" ref="K42" si="30">K31+K36+K38+K41</f>
        <v>140</v>
      </c>
      <c r="L42" s="122">
        <f t="shared" ref="L42" si="31">L31+L36+L38+L41</f>
        <v>200</v>
      </c>
      <c r="M42" s="122">
        <f t="shared" si="7"/>
        <v>470</v>
      </c>
    </row>
    <row r="46" spans="1:13" ht="25.5" customHeight="1" x14ac:dyDescent="0.15">
      <c r="A46" s="106" t="s">
        <v>100</v>
      </c>
      <c r="H46" s="106" t="s">
        <v>101</v>
      </c>
    </row>
    <row r="47" spans="1:13" ht="25.5" customHeight="1" x14ac:dyDescent="0.15">
      <c r="A47" s="124"/>
      <c r="B47" s="127" t="s">
        <v>93</v>
      </c>
      <c r="C47" s="127" t="s">
        <v>94</v>
      </c>
      <c r="D47" s="127" t="s">
        <v>95</v>
      </c>
      <c r="E47" s="127" t="s">
        <v>96</v>
      </c>
      <c r="F47" s="127" t="s">
        <v>88</v>
      </c>
      <c r="H47" s="124"/>
      <c r="I47" s="127" t="s">
        <v>93</v>
      </c>
      <c r="J47" s="127" t="s">
        <v>94</v>
      </c>
      <c r="K47" s="127" t="s">
        <v>95</v>
      </c>
      <c r="L47" s="127" t="s">
        <v>96</v>
      </c>
      <c r="M47" s="127" t="s">
        <v>88</v>
      </c>
    </row>
    <row r="48" spans="1:13" ht="25.5" customHeight="1" x14ac:dyDescent="0.15">
      <c r="A48" s="121" t="s">
        <v>72</v>
      </c>
      <c r="B48" s="129">
        <v>0</v>
      </c>
      <c r="C48" s="129">
        <v>0</v>
      </c>
      <c r="D48" s="121">
        <v>0</v>
      </c>
      <c r="E48" s="121">
        <v>0</v>
      </c>
      <c r="F48" s="129">
        <f>SUM(B48:E48)</f>
        <v>0</v>
      </c>
      <c r="H48" s="121" t="s">
        <v>72</v>
      </c>
      <c r="I48" s="129">
        <v>0</v>
      </c>
      <c r="J48" s="129">
        <v>0</v>
      </c>
      <c r="K48" s="129">
        <v>0</v>
      </c>
      <c r="L48" s="129">
        <v>0</v>
      </c>
      <c r="M48" s="129">
        <f>SUM(I48:L48)</f>
        <v>0</v>
      </c>
    </row>
    <row r="49" spans="1:13" ht="25.5" customHeight="1" x14ac:dyDescent="0.15">
      <c r="A49" s="121" t="s">
        <v>73</v>
      </c>
      <c r="B49" s="121">
        <v>10</v>
      </c>
      <c r="C49" s="121">
        <v>30</v>
      </c>
      <c r="D49" s="121">
        <v>0</v>
      </c>
      <c r="E49" s="121">
        <v>10</v>
      </c>
      <c r="F49" s="129">
        <f t="shared" ref="F49:F64" si="32">SUM(B49:E49)</f>
        <v>50</v>
      </c>
      <c r="H49" s="121" t="s">
        <v>73</v>
      </c>
      <c r="I49" s="129">
        <v>10</v>
      </c>
      <c r="J49" s="129">
        <v>30</v>
      </c>
      <c r="K49" s="129">
        <v>0</v>
      </c>
      <c r="L49" s="129">
        <v>10</v>
      </c>
      <c r="M49" s="121">
        <f t="shared" ref="M49:M64" si="33">SUM(I49:L49)</f>
        <v>50</v>
      </c>
    </row>
    <row r="50" spans="1:13" ht="25.5" customHeight="1" x14ac:dyDescent="0.15">
      <c r="A50" s="121" t="s">
        <v>74</v>
      </c>
      <c r="B50" s="121">
        <v>5</v>
      </c>
      <c r="C50" s="121">
        <v>0</v>
      </c>
      <c r="D50" s="121">
        <v>120</v>
      </c>
      <c r="E50" s="121">
        <v>30</v>
      </c>
      <c r="F50" s="129">
        <f t="shared" si="32"/>
        <v>155</v>
      </c>
      <c r="H50" s="121" t="s">
        <v>74</v>
      </c>
      <c r="I50" s="129">
        <v>5</v>
      </c>
      <c r="J50" s="129">
        <v>0</v>
      </c>
      <c r="K50" s="129">
        <v>120</v>
      </c>
      <c r="L50" s="129">
        <v>30</v>
      </c>
      <c r="M50" s="121">
        <f t="shared" si="33"/>
        <v>155</v>
      </c>
    </row>
    <row r="51" spans="1:13" ht="25.5" customHeight="1" x14ac:dyDescent="0.15">
      <c r="A51" s="121" t="s">
        <v>75</v>
      </c>
      <c r="B51" s="121">
        <v>10</v>
      </c>
      <c r="C51" s="121">
        <v>0</v>
      </c>
      <c r="D51" s="121">
        <v>0</v>
      </c>
      <c r="E51" s="129">
        <v>65</v>
      </c>
      <c r="F51" s="129">
        <f t="shared" si="32"/>
        <v>75</v>
      </c>
      <c r="H51" s="121" t="s">
        <v>75</v>
      </c>
      <c r="I51" s="128">
        <v>0</v>
      </c>
      <c r="J51" s="129">
        <v>0</v>
      </c>
      <c r="K51" s="129">
        <v>0</v>
      </c>
      <c r="L51" s="128">
        <v>0</v>
      </c>
      <c r="M51" s="128">
        <f t="shared" si="33"/>
        <v>0</v>
      </c>
    </row>
    <row r="52" spans="1:13" ht="25.5" customHeight="1" x14ac:dyDescent="0.15">
      <c r="A52" s="121" t="s">
        <v>76</v>
      </c>
      <c r="B52" s="121">
        <v>0</v>
      </c>
      <c r="C52" s="121">
        <v>0</v>
      </c>
      <c r="D52" s="121">
        <v>0</v>
      </c>
      <c r="E52" s="129">
        <v>35</v>
      </c>
      <c r="F52" s="129">
        <f t="shared" si="32"/>
        <v>35</v>
      </c>
      <c r="H52" s="121" t="s">
        <v>76</v>
      </c>
      <c r="I52" s="129">
        <v>0</v>
      </c>
      <c r="J52" s="129">
        <v>0</v>
      </c>
      <c r="K52" s="129">
        <v>0</v>
      </c>
      <c r="L52" s="128">
        <v>0</v>
      </c>
      <c r="M52" s="128">
        <f t="shared" si="33"/>
        <v>0</v>
      </c>
    </row>
    <row r="53" spans="1:13" ht="25.5" customHeight="1" x14ac:dyDescent="0.15">
      <c r="A53" s="122" t="s">
        <v>89</v>
      </c>
      <c r="B53" s="122">
        <f>SUM(B48:B52)</f>
        <v>25</v>
      </c>
      <c r="C53" s="122">
        <f t="shared" ref="C53" si="34">SUM(C48:C52)</f>
        <v>30</v>
      </c>
      <c r="D53" s="122">
        <f t="shared" ref="D53" si="35">SUM(D48:D52)</f>
        <v>120</v>
      </c>
      <c r="E53" s="122">
        <f t="shared" ref="E53" si="36">SUM(E48:E52)</f>
        <v>140</v>
      </c>
      <c r="F53" s="122">
        <f t="shared" si="32"/>
        <v>315</v>
      </c>
      <c r="H53" s="122" t="s">
        <v>89</v>
      </c>
      <c r="I53" s="122">
        <f>SUM(I48:I52)</f>
        <v>15</v>
      </c>
      <c r="J53" s="122">
        <f t="shared" ref="J53" si="37">SUM(J48:J52)</f>
        <v>30</v>
      </c>
      <c r="K53" s="122">
        <f t="shared" ref="K53" si="38">SUM(K48:K52)</f>
        <v>120</v>
      </c>
      <c r="L53" s="122">
        <f t="shared" ref="L53" si="39">SUM(L48:L52)</f>
        <v>40</v>
      </c>
      <c r="M53" s="122">
        <f t="shared" si="33"/>
        <v>205</v>
      </c>
    </row>
    <row r="54" spans="1:13" ht="25.5" customHeight="1" x14ac:dyDescent="0.15">
      <c r="A54" s="121" t="s">
        <v>77</v>
      </c>
      <c r="B54" s="121">
        <v>0</v>
      </c>
      <c r="C54" s="121">
        <v>0</v>
      </c>
      <c r="D54" s="121">
        <v>0</v>
      </c>
      <c r="E54" s="121">
        <v>60</v>
      </c>
      <c r="F54" s="121">
        <f t="shared" si="32"/>
        <v>60</v>
      </c>
      <c r="H54" s="121" t="s">
        <v>77</v>
      </c>
      <c r="I54" s="129">
        <v>0</v>
      </c>
      <c r="J54" s="129">
        <v>0</v>
      </c>
      <c r="K54" s="129">
        <v>0</v>
      </c>
      <c r="L54" s="129">
        <v>60</v>
      </c>
      <c r="M54" s="121">
        <f t="shared" si="33"/>
        <v>60</v>
      </c>
    </row>
    <row r="55" spans="1:13" ht="25.5" customHeight="1" x14ac:dyDescent="0.15">
      <c r="A55" s="121" t="s">
        <v>78</v>
      </c>
      <c r="B55" s="129">
        <v>0</v>
      </c>
      <c r="C55" s="129">
        <v>15</v>
      </c>
      <c r="D55" s="121">
        <v>0</v>
      </c>
      <c r="E55" s="121">
        <v>0</v>
      </c>
      <c r="F55" s="129">
        <f t="shared" si="32"/>
        <v>15</v>
      </c>
      <c r="H55" s="121" t="s">
        <v>78</v>
      </c>
      <c r="I55" s="129">
        <v>0</v>
      </c>
      <c r="J55" s="129">
        <v>15</v>
      </c>
      <c r="K55" s="129">
        <v>0</v>
      </c>
      <c r="L55" s="129">
        <v>0</v>
      </c>
      <c r="M55" s="129">
        <f t="shared" si="33"/>
        <v>15</v>
      </c>
    </row>
    <row r="56" spans="1:13" ht="25.5" customHeight="1" x14ac:dyDescent="0.15">
      <c r="A56" s="121" t="s">
        <v>75</v>
      </c>
      <c r="B56" s="121">
        <v>0</v>
      </c>
      <c r="C56" s="121">
        <v>0</v>
      </c>
      <c r="D56" s="121">
        <v>0</v>
      </c>
      <c r="E56" s="121">
        <v>0</v>
      </c>
      <c r="F56" s="121">
        <f t="shared" si="32"/>
        <v>0</v>
      </c>
      <c r="H56" s="121" t="s">
        <v>75</v>
      </c>
      <c r="I56" s="128">
        <v>10</v>
      </c>
      <c r="J56" s="129">
        <v>0</v>
      </c>
      <c r="K56" s="129">
        <v>0</v>
      </c>
      <c r="L56" s="128">
        <v>65</v>
      </c>
      <c r="M56" s="128">
        <f t="shared" si="33"/>
        <v>75</v>
      </c>
    </row>
    <row r="57" spans="1:13" ht="25.5" customHeight="1" x14ac:dyDescent="0.15">
      <c r="A57" s="121" t="s">
        <v>76</v>
      </c>
      <c r="B57" s="121">
        <v>0</v>
      </c>
      <c r="C57" s="121">
        <v>0</v>
      </c>
      <c r="D57" s="121">
        <v>0</v>
      </c>
      <c r="E57" s="121">
        <v>0</v>
      </c>
      <c r="F57" s="121">
        <f t="shared" si="32"/>
        <v>0</v>
      </c>
      <c r="H57" s="121" t="s">
        <v>76</v>
      </c>
      <c r="I57" s="129">
        <v>0</v>
      </c>
      <c r="J57" s="129">
        <v>0</v>
      </c>
      <c r="K57" s="129">
        <v>0</v>
      </c>
      <c r="L57" s="128">
        <v>35</v>
      </c>
      <c r="M57" s="128">
        <f t="shared" si="33"/>
        <v>35</v>
      </c>
    </row>
    <row r="58" spans="1:13" ht="25.5" customHeight="1" x14ac:dyDescent="0.15">
      <c r="A58" s="122" t="s">
        <v>90</v>
      </c>
      <c r="B58" s="122">
        <f>SUM(B54:B57)</f>
        <v>0</v>
      </c>
      <c r="C58" s="122">
        <f>SUM(C54:C57)</f>
        <v>15</v>
      </c>
      <c r="D58" s="122">
        <f>SUM(D54:D57)</f>
        <v>0</v>
      </c>
      <c r="E58" s="122">
        <f>SUM(E54:E57)</f>
        <v>60</v>
      </c>
      <c r="F58" s="122">
        <f t="shared" si="32"/>
        <v>75</v>
      </c>
      <c r="H58" s="122" t="s">
        <v>90</v>
      </c>
      <c r="I58" s="122">
        <f>SUM(I54:I57)</f>
        <v>10</v>
      </c>
      <c r="J58" s="122">
        <f>SUM(J54:J57)</f>
        <v>15</v>
      </c>
      <c r="K58" s="122">
        <f>SUM(K54:K57)</f>
        <v>0</v>
      </c>
      <c r="L58" s="122">
        <f>SUM(L54:L57)</f>
        <v>160</v>
      </c>
      <c r="M58" s="122">
        <f t="shared" si="33"/>
        <v>185</v>
      </c>
    </row>
    <row r="59" spans="1:13" ht="25.5" customHeight="1" x14ac:dyDescent="0.15">
      <c r="A59" s="121" t="s">
        <v>79</v>
      </c>
      <c r="B59" s="121">
        <v>40</v>
      </c>
      <c r="C59" s="121">
        <v>0</v>
      </c>
      <c r="D59" s="121">
        <v>0</v>
      </c>
      <c r="E59" s="121">
        <v>0</v>
      </c>
      <c r="F59" s="121">
        <f t="shared" si="32"/>
        <v>40</v>
      </c>
      <c r="H59" s="121" t="s">
        <v>79</v>
      </c>
      <c r="I59" s="121">
        <v>40</v>
      </c>
      <c r="J59" s="121">
        <v>0</v>
      </c>
      <c r="K59" s="121">
        <v>0</v>
      </c>
      <c r="L59" s="121">
        <v>0</v>
      </c>
      <c r="M59" s="121">
        <f t="shared" si="33"/>
        <v>40</v>
      </c>
    </row>
    <row r="60" spans="1:13" ht="25.5" customHeight="1" x14ac:dyDescent="0.15">
      <c r="A60" s="122" t="s">
        <v>91</v>
      </c>
      <c r="B60" s="122">
        <f>SUM(B59)</f>
        <v>40</v>
      </c>
      <c r="C60" s="122">
        <f t="shared" ref="C60" si="40">SUM(C59)</f>
        <v>0</v>
      </c>
      <c r="D60" s="122">
        <f t="shared" ref="D60" si="41">SUM(D59)</f>
        <v>0</v>
      </c>
      <c r="E60" s="122">
        <f t="shared" ref="E60" si="42">SUM(E59)</f>
        <v>0</v>
      </c>
      <c r="F60" s="122">
        <f t="shared" si="32"/>
        <v>40</v>
      </c>
      <c r="H60" s="122" t="s">
        <v>91</v>
      </c>
      <c r="I60" s="122">
        <f>SUM(I59)</f>
        <v>40</v>
      </c>
      <c r="J60" s="122">
        <f t="shared" ref="J60" si="43">SUM(J59)</f>
        <v>0</v>
      </c>
      <c r="K60" s="122">
        <f t="shared" ref="K60" si="44">SUM(K59)</f>
        <v>0</v>
      </c>
      <c r="L60" s="122">
        <f t="shared" ref="L60" si="45">SUM(L59)</f>
        <v>0</v>
      </c>
      <c r="M60" s="122">
        <f t="shared" si="33"/>
        <v>40</v>
      </c>
    </row>
    <row r="61" spans="1:13" ht="25.5" customHeight="1" x14ac:dyDescent="0.15">
      <c r="A61" s="121" t="s">
        <v>80</v>
      </c>
      <c r="B61" s="121">
        <v>15</v>
      </c>
      <c r="C61" s="121">
        <v>0</v>
      </c>
      <c r="D61" s="121">
        <v>5</v>
      </c>
      <c r="E61" s="121">
        <v>0</v>
      </c>
      <c r="F61" s="121">
        <f t="shared" si="32"/>
        <v>20</v>
      </c>
      <c r="H61" s="121" t="s">
        <v>80</v>
      </c>
      <c r="I61" s="121">
        <v>15</v>
      </c>
      <c r="J61" s="121">
        <v>0</v>
      </c>
      <c r="K61" s="121">
        <v>5</v>
      </c>
      <c r="L61" s="121">
        <v>0</v>
      </c>
      <c r="M61" s="121">
        <f t="shared" si="33"/>
        <v>20</v>
      </c>
    </row>
    <row r="62" spans="1:13" ht="25.5" customHeight="1" x14ac:dyDescent="0.15">
      <c r="A62" s="121" t="s">
        <v>81</v>
      </c>
      <c r="B62" s="121">
        <v>5</v>
      </c>
      <c r="C62" s="121">
        <v>0</v>
      </c>
      <c r="D62" s="121">
        <v>15</v>
      </c>
      <c r="E62" s="121">
        <v>0</v>
      </c>
      <c r="F62" s="121">
        <f t="shared" si="32"/>
        <v>20</v>
      </c>
      <c r="H62" s="121" t="s">
        <v>81</v>
      </c>
      <c r="I62" s="121">
        <v>5</v>
      </c>
      <c r="J62" s="121">
        <v>0</v>
      </c>
      <c r="K62" s="121">
        <v>15</v>
      </c>
      <c r="L62" s="121">
        <v>0</v>
      </c>
      <c r="M62" s="121">
        <f t="shared" si="33"/>
        <v>20</v>
      </c>
    </row>
    <row r="63" spans="1:13" ht="25.5" customHeight="1" x14ac:dyDescent="0.15">
      <c r="A63" s="122" t="s">
        <v>92</v>
      </c>
      <c r="B63" s="122">
        <f>SUM(B61:B62)</f>
        <v>20</v>
      </c>
      <c r="C63" s="122">
        <f t="shared" ref="C63" si="46">SUM(C61:C62)</f>
        <v>0</v>
      </c>
      <c r="D63" s="122">
        <f t="shared" ref="D63" si="47">SUM(D61:D62)</f>
        <v>20</v>
      </c>
      <c r="E63" s="122">
        <f t="shared" ref="E63" si="48">SUM(E61:E62)</f>
        <v>0</v>
      </c>
      <c r="F63" s="122">
        <f t="shared" si="32"/>
        <v>40</v>
      </c>
      <c r="H63" s="122" t="s">
        <v>92</v>
      </c>
      <c r="I63" s="122">
        <f>SUM(I61:I62)</f>
        <v>20</v>
      </c>
      <c r="J63" s="122">
        <f t="shared" ref="J63" si="49">SUM(J61:J62)</f>
        <v>0</v>
      </c>
      <c r="K63" s="122">
        <f t="shared" ref="K63" si="50">SUM(K61:K62)</f>
        <v>20</v>
      </c>
      <c r="L63" s="122">
        <f t="shared" ref="L63" si="51">SUM(L61:L62)</f>
        <v>0</v>
      </c>
      <c r="M63" s="122">
        <f t="shared" si="33"/>
        <v>40</v>
      </c>
    </row>
    <row r="64" spans="1:13" ht="25.5" customHeight="1" x14ac:dyDescent="0.15">
      <c r="A64" s="123" t="s">
        <v>88</v>
      </c>
      <c r="B64" s="122">
        <f>B53+B58+B60+B63</f>
        <v>85</v>
      </c>
      <c r="C64" s="122">
        <f t="shared" ref="C64" si="52">C53+C58+C60+C63</f>
        <v>45</v>
      </c>
      <c r="D64" s="122">
        <f t="shared" ref="D64" si="53">D53+D58+D60+D63</f>
        <v>140</v>
      </c>
      <c r="E64" s="122">
        <f t="shared" ref="E64" si="54">E53+E58+E60+E63</f>
        <v>200</v>
      </c>
      <c r="F64" s="122">
        <f t="shared" si="32"/>
        <v>470</v>
      </c>
      <c r="H64" s="123" t="s">
        <v>88</v>
      </c>
      <c r="I64" s="122">
        <f>I53+I58+I60+I63</f>
        <v>85</v>
      </c>
      <c r="J64" s="122">
        <f t="shared" ref="J64" si="55">J53+J58+J60+J63</f>
        <v>45</v>
      </c>
      <c r="K64" s="122">
        <f t="shared" ref="K64" si="56">K53+K58+K60+K63</f>
        <v>140</v>
      </c>
      <c r="L64" s="122">
        <f t="shared" ref="L64" si="57">L53+L58+L60+L63</f>
        <v>200</v>
      </c>
      <c r="M64" s="122">
        <f t="shared" si="33"/>
        <v>470</v>
      </c>
    </row>
  </sheetData>
  <phoneticPr fontId="4"/>
  <pageMargins left="0.7" right="0.7" top="0.75" bottom="0.75" header="0.3" footer="0.3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児童数 (2)</vt:lpstr>
      <vt:lpstr>児童数</vt:lpstr>
      <vt:lpstr>Sheet3</vt:lpstr>
    </vt:vector>
  </TitlesOfParts>
  <Company>City Imizu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 久就</dc:creator>
  <cp:lastModifiedBy>竹内 久就</cp:lastModifiedBy>
  <cp:lastPrinted>2018-01-30T04:17:40Z</cp:lastPrinted>
  <dcterms:created xsi:type="dcterms:W3CDTF">2017-12-21T01:31:06Z</dcterms:created>
  <dcterms:modified xsi:type="dcterms:W3CDTF">2018-01-30T04:18:11Z</dcterms:modified>
</cp:coreProperties>
</file>