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6"/>
  <workbookPr filterPrivacy="1" defaultThemeVersion="124226"/>
  <xr:revisionPtr revIDLastSave="0" documentId="13_ncr:1_{C079BA5A-C106-4BAD-AB2B-CE3D46F1FF50}" xr6:coauthVersionLast="36" xr6:coauthVersionMax="47" xr10:uidLastSave="{00000000-0000-0000-0000-000000000000}"/>
  <bookViews>
    <workbookView xWindow="0" yWindow="0" windowWidth="20490" windowHeight="6705" xr2:uid="{00000000-000D-0000-FFFF-FFFF00000000}"/>
  </bookViews>
  <sheets>
    <sheet name="県様式3-1(一般)" sheetId="10" r:id="rId1"/>
    <sheet name="県様式3-1(認める者)_0104修正" sheetId="9" state="hidden" r:id="rId2"/>
    <sheet name="県様式3-2" sheetId="4" r:id="rId3"/>
    <sheet name="【参考】付加価値額の算定根拠" sheetId="17" r:id="rId4"/>
    <sheet name="【記載例】県様式3-1(一般) " sheetId="18" r:id="rId5"/>
    <sheet name="【記載例】県様式3-2" sheetId="14" r:id="rId6"/>
    <sheet name="【記載例・参考】付加価値額の算定根拠" sheetId="15" r:id="rId7"/>
  </sheets>
  <definedNames>
    <definedName name="_xlnm.Print_Area" localSheetId="4">'【記載例】県様式3-1(一般) '!$A$1:$J$63</definedName>
    <definedName name="_xlnm.Print_Area" localSheetId="5">'【記載例】県様式3-2'!$A$1:$L$17</definedName>
    <definedName name="_xlnm.Print_Area" localSheetId="6">【記載例・参考】付加価値額の算定根拠!$A$1:$K$59</definedName>
    <definedName name="_xlnm.Print_Area" localSheetId="3">【参考】付加価値額の算定根拠!$A$1:$K$59</definedName>
    <definedName name="_xlnm.Print_Area" localSheetId="0">'県様式3-1(一般)'!$A$1:$J$63</definedName>
    <definedName name="_xlnm.Print_Area" localSheetId="1">'県様式3-1(認める者)_0104修正'!$A$1:$J$60</definedName>
    <definedName name="_xlnm.Print_Area" localSheetId="2">'県様式3-2'!$A$1:$L$17</definedName>
    <definedName name="_xlnm.Print_Titles" localSheetId="4">'【記載例】県様式3-1(一般) '!$7:$7</definedName>
    <definedName name="_xlnm.Print_Titles" localSheetId="0">'県様式3-1(一般)'!$7:$7</definedName>
    <definedName name="_xlnm.Print_Titles" localSheetId="1">'県様式3-1(認める者)_0104修正'!$7:$7</definedName>
    <definedName name="管轄局" localSheetId="6">#REF!</definedName>
    <definedName name="管轄局" localSheetId="3">#REF!</definedName>
    <definedName name="管轄局">#REF!</definedName>
    <definedName name="政策目的" localSheetId="6">#REF!</definedName>
    <definedName name="政策目的" localSheetId="3">#REF!</definedName>
    <definedName name="政策目的">#REF!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3" i="18" l="1"/>
  <c r="H60" i="9"/>
  <c r="L5" i="15" l="1"/>
  <c r="L6" i="15"/>
  <c r="L8" i="15"/>
  <c r="L9" i="15"/>
  <c r="L10" i="15"/>
  <c r="L12" i="15"/>
  <c r="L13" i="15"/>
  <c r="L16" i="15"/>
  <c r="L17" i="15"/>
  <c r="L18" i="15"/>
  <c r="L19" i="15"/>
  <c r="L20" i="15"/>
  <c r="L21" i="15"/>
  <c r="L24" i="15"/>
  <c r="L25" i="15"/>
  <c r="L26" i="15"/>
  <c r="L27" i="15"/>
  <c r="L28" i="15"/>
  <c r="L29" i="15"/>
  <c r="L30" i="15"/>
  <c r="L31" i="15"/>
  <c r="L32" i="15"/>
  <c r="L33" i="15"/>
  <c r="L34" i="15"/>
  <c r="L35" i="15"/>
  <c r="L36" i="15"/>
  <c r="L37" i="15"/>
  <c r="L38" i="15"/>
  <c r="L39" i="15"/>
  <c r="L40" i="15"/>
  <c r="L41" i="15"/>
  <c r="L42" i="15"/>
  <c r="L43" i="15"/>
  <c r="L44" i="15"/>
  <c r="L45" i="15"/>
  <c r="L48" i="15"/>
  <c r="L49" i="15"/>
  <c r="L50" i="15"/>
  <c r="L51" i="15"/>
  <c r="L52" i="15"/>
  <c r="L53" i="15"/>
  <c r="L55" i="15"/>
  <c r="L4" i="15"/>
  <c r="J58" i="17"/>
  <c r="I58" i="17"/>
  <c r="H58" i="17"/>
  <c r="G58" i="17"/>
  <c r="J47" i="17"/>
  <c r="I47" i="17"/>
  <c r="H47" i="17"/>
  <c r="G47" i="17"/>
  <c r="J23" i="17"/>
  <c r="I23" i="17"/>
  <c r="H23" i="17"/>
  <c r="G23" i="17"/>
  <c r="G22" i="17" s="1"/>
  <c r="G57" i="17" s="1"/>
  <c r="G3" i="17"/>
  <c r="G56" i="17" s="1"/>
  <c r="I3" i="17"/>
  <c r="I56" i="17" s="1"/>
  <c r="J3" i="17"/>
  <c r="J56" i="17" s="1"/>
  <c r="H3" i="17"/>
  <c r="H56" i="17" s="1"/>
  <c r="I22" i="17" l="1"/>
  <c r="I57" i="17" s="1"/>
  <c r="G59" i="17"/>
  <c r="H22" i="17"/>
  <c r="H57" i="17" s="1"/>
  <c r="H59" i="17" s="1"/>
  <c r="J22" i="17"/>
  <c r="J57" i="17" s="1"/>
  <c r="J59" i="17" s="1"/>
  <c r="I59" i="17"/>
  <c r="I15" i="15"/>
  <c r="J15" i="15"/>
  <c r="L15" i="15" s="1"/>
  <c r="H15" i="15"/>
  <c r="G14" i="15"/>
  <c r="L14" i="15" s="1"/>
  <c r="H11" i="15" l="1"/>
  <c r="I11" i="15"/>
  <c r="J11" i="15"/>
  <c r="G11" i="15"/>
  <c r="L11" i="15" l="1"/>
  <c r="J58" i="15"/>
  <c r="L58" i="15" s="1"/>
  <c r="I58" i="15"/>
  <c r="H58" i="15"/>
  <c r="G58" i="15"/>
  <c r="G54" i="15"/>
  <c r="L54" i="15" s="1"/>
  <c r="J47" i="15"/>
  <c r="L47" i="15" s="1"/>
  <c r="I47" i="15"/>
  <c r="H47" i="15"/>
  <c r="G47" i="15"/>
  <c r="G46" i="15"/>
  <c r="L46" i="15" s="1"/>
  <c r="J23" i="15"/>
  <c r="I23" i="15"/>
  <c r="H23" i="15"/>
  <c r="H22" i="15" s="1"/>
  <c r="H57" i="15" s="1"/>
  <c r="J7" i="15"/>
  <c r="I7" i="15"/>
  <c r="H7" i="15"/>
  <c r="H3" i="15" s="1"/>
  <c r="H56" i="15" s="1"/>
  <c r="I3" i="15"/>
  <c r="I56" i="15" s="1"/>
  <c r="G3" i="15"/>
  <c r="G56" i="15" s="1"/>
  <c r="H8" i="14"/>
  <c r="G8" i="14"/>
  <c r="F8" i="14"/>
  <c r="E8" i="14"/>
  <c r="D8" i="14"/>
  <c r="K8" i="14" s="1"/>
  <c r="J22" i="15" l="1"/>
  <c r="G23" i="15"/>
  <c r="L23" i="15" s="1"/>
  <c r="J3" i="15"/>
  <c r="J56" i="15" s="1"/>
  <c r="L56" i="15" s="1"/>
  <c r="L7" i="15"/>
  <c r="L8" i="14"/>
  <c r="I8" i="14"/>
  <c r="I22" i="15"/>
  <c r="I57" i="15" s="1"/>
  <c r="I59" i="15" s="1"/>
  <c r="G22" i="15"/>
  <c r="G57" i="15" s="1"/>
  <c r="G59" i="15" s="1"/>
  <c r="H59" i="15"/>
  <c r="J8" i="14"/>
  <c r="J57" i="15" l="1"/>
  <c r="L57" i="15" s="1"/>
  <c r="L22" i="15"/>
  <c r="J59" i="15" l="1"/>
  <c r="L59" i="15" s="1"/>
  <c r="D8" i="4" l="1"/>
  <c r="E8" i="4"/>
  <c r="F8" i="4"/>
  <c r="G8" i="4"/>
  <c r="H8" i="4"/>
  <c r="H63" i="10"/>
  <c r="K8" i="4" l="1"/>
  <c r="I8" i="4"/>
  <c r="J8" i="4"/>
  <c r="L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200-000001000000}">
      <text>
        <r>
          <rPr>
            <b/>
            <sz val="9"/>
            <color indexed="81"/>
            <rFont val="MS P ゴシック"/>
            <family val="3"/>
            <charset val="128"/>
          </rPr>
          <t>注意点:</t>
        </r>
        <r>
          <rPr>
            <sz val="9"/>
            <color indexed="81"/>
            <rFont val="MS P ゴシック"/>
            <family val="3"/>
            <charset val="128"/>
          </rPr>
          <t xml:space="preserve">
現状の付加価値額は、令和3年度データ（令和3年度のデータがない場合は、令和2年度のデータ）を用いて算出します。
なお、例えば令和 3年度実績によらず令和2年度実績を使う場合、4年間の拡大率となることから、
（目標年度の付加価値額－令和元年度の付加価値額）÷令和元年度の付加価値額×100×3/4で算出します。</t>
        </r>
      </text>
    </comment>
    <comment ref="D30" authorId="0" shapeId="0" xr:uid="{16CBF866-D091-41DA-A4BC-0BA2F65C2589}">
      <text>
        <r>
          <rPr>
            <b/>
            <sz val="9"/>
            <color indexed="81"/>
            <rFont val="MS P ゴシック"/>
            <family val="3"/>
            <charset val="128"/>
          </rPr>
          <t>作成者:</t>
        </r>
        <r>
          <rPr>
            <sz val="9"/>
            <color indexed="81"/>
            <rFont val="MS P ゴシック"/>
            <family val="3"/>
            <charset val="128"/>
          </rPr>
          <t xml:space="preserve">
R4補正から、地区内に限らず、助成対象者の取組で判断することになりました。</t>
        </r>
      </text>
    </comment>
    <comment ref="D40" authorId="0" shapeId="0" xr:uid="{00000000-0006-0000-0200-000002000000}">
      <text>
        <r>
          <rPr>
            <b/>
            <sz val="9"/>
            <color indexed="81"/>
            <rFont val="MS P ゴシック"/>
            <family val="3"/>
            <charset val="128"/>
          </rPr>
          <t>注意点:</t>
        </r>
        <r>
          <rPr>
            <sz val="9"/>
            <color indexed="81"/>
            <rFont val="MS P ゴシック"/>
            <family val="3"/>
            <charset val="128"/>
          </rPr>
          <t xml:space="preserve">
「品目転換」とは、水稲から麦／水稲から野菜／野菜から果樹等への転換とします。
例えば、トマトからブロッコリーへの転換等は該当しません。</t>
        </r>
      </text>
    </comment>
    <comment ref="E53" authorId="0" shapeId="0" xr:uid="{00000000-0006-0000-0200-000003000000}">
      <text>
        <r>
          <rPr>
            <b/>
            <sz val="9"/>
            <color indexed="81"/>
            <rFont val="MS P ゴシック"/>
            <family val="3"/>
            <charset val="128"/>
          </rPr>
          <t>注意点:</t>
        </r>
        <r>
          <rPr>
            <sz val="9"/>
            <color indexed="81"/>
            <rFont val="MS P ゴシック"/>
            <family val="3"/>
            <charset val="128"/>
          </rPr>
          <t xml:space="preserve">
「農産物売上高の15％以上を輸出に振り向ける」は、目標年度の経営に占める輸出用農産物の売上高で判断します。
この場合、目標年度の輸出用農産物の売上高が現状を下回る場合は、加点できません。</t>
        </r>
      </text>
    </comment>
    <comment ref="D54" authorId="0" shapeId="0" xr:uid="{00000000-0006-0000-0200-000004000000}">
      <text>
        <r>
          <rPr>
            <b/>
            <sz val="9"/>
            <color indexed="81"/>
            <rFont val="MS P ゴシック"/>
            <family val="3"/>
            <charset val="128"/>
          </rPr>
          <t>注意点:</t>
        </r>
        <r>
          <rPr>
            <sz val="9"/>
            <color indexed="81"/>
            <rFont val="MS P ゴシック"/>
            <family val="3"/>
            <charset val="128"/>
          </rPr>
          <t xml:space="preserve">
平成29年4月1日以降 、令和4年3月31日までに就農したする認定就農者が対象</t>
        </r>
      </text>
    </comment>
    <comment ref="D58" authorId="0" shapeId="0" xr:uid="{00000000-0006-0000-0200-000005000000}">
      <text>
        <r>
          <rPr>
            <b/>
            <sz val="9"/>
            <color indexed="81"/>
            <rFont val="MS P ゴシック"/>
            <family val="3"/>
            <charset val="128"/>
          </rPr>
          <t>注意点:</t>
        </r>
        <r>
          <rPr>
            <sz val="9"/>
            <color indexed="81"/>
            <rFont val="MS P ゴシック"/>
            <family val="3"/>
            <charset val="128"/>
          </rPr>
          <t xml:space="preserve">
令和3年12月3日から令和4年11月7日の間の農業研修生の受入れの取組で判断します。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00000000-0006-0000-0300-000001000000}">
      <text>
        <r>
          <rPr>
            <b/>
            <sz val="9"/>
            <color indexed="81"/>
            <rFont val="MS P ゴシック"/>
            <family val="3"/>
            <charset val="128"/>
          </rPr>
          <t>注意点:</t>
        </r>
        <r>
          <rPr>
            <sz val="9"/>
            <color indexed="81"/>
            <rFont val="MS P ゴシック"/>
            <family val="3"/>
            <charset val="128"/>
          </rPr>
          <t xml:space="preserve">
現状の付加価値額は、令和２年度データ（令和2年度のデータがない場合は、令和元年度のデータ）を用いて算出します。
なお、例えば令和 2年度実績によらず令和元年度実績を使う場合、4年間の拡大率となることから、
（目標年度の付加価値額－令和元年度の付加価値額）÷令和元年度の付加価値額×100×3/4で算出します。</t>
        </r>
      </text>
    </comment>
    <comment ref="D30" authorId="0" shapeId="0" xr:uid="{00000000-0006-0000-0300-000002000000}">
      <text>
        <r>
          <rPr>
            <b/>
            <sz val="9"/>
            <color indexed="81"/>
            <rFont val="MS P ゴシック"/>
            <family val="3"/>
            <charset val="128"/>
          </rPr>
          <t>注意点:</t>
        </r>
        <r>
          <rPr>
            <sz val="9"/>
            <color indexed="81"/>
            <rFont val="MS P ゴシック"/>
            <family val="3"/>
            <charset val="128"/>
          </rPr>
          <t xml:space="preserve">
「品目転換」とは、水稲から麦／水稲から野菜／野菜から果樹等への転換とします。
例えば、トマトからブロッコリーへの転換等は該当しません。</t>
        </r>
      </text>
    </comment>
    <comment ref="E48" authorId="0" shapeId="0" xr:uid="{00000000-0006-0000-0300-000003000000}">
      <text>
        <r>
          <rPr>
            <b/>
            <sz val="9"/>
            <color indexed="81"/>
            <rFont val="MS P ゴシック"/>
            <family val="3"/>
            <charset val="128"/>
          </rPr>
          <t>注意点:</t>
        </r>
        <r>
          <rPr>
            <sz val="9"/>
            <color indexed="81"/>
            <rFont val="MS P ゴシック"/>
            <family val="3"/>
            <charset val="128"/>
          </rPr>
          <t xml:space="preserve">
「農産物売上高の15％以上を輸出に振り向ける」は、目標年度の経営に占める輸出用農産物の売上高で判断します。
この場合、目標年度の輸出用農産物の売上高が現状を下回る場合は、加点できません。</t>
        </r>
      </text>
    </comment>
    <comment ref="D49" authorId="0" shapeId="0" xr:uid="{00000000-0006-0000-0300-000004000000}">
      <text>
        <r>
          <rPr>
            <b/>
            <sz val="9"/>
            <color indexed="81"/>
            <rFont val="MS P ゴシック"/>
            <family val="3"/>
            <charset val="128"/>
          </rPr>
          <t>注意点:</t>
        </r>
        <r>
          <rPr>
            <sz val="9"/>
            <color indexed="81"/>
            <rFont val="MS P ゴシック"/>
            <family val="3"/>
            <charset val="128"/>
          </rPr>
          <t xml:space="preserve">
平成29年4月1日以降 、令和4年3月31日までに就農したする認定就農者が対象</t>
        </r>
      </text>
    </comment>
    <comment ref="D53" authorId="0" shapeId="0" xr:uid="{00000000-0006-0000-0300-000005000000}">
      <text>
        <r>
          <rPr>
            <b/>
            <sz val="9"/>
            <color indexed="81"/>
            <rFont val="MS P ゴシック"/>
            <family val="3"/>
            <charset val="128"/>
          </rPr>
          <t>注意点:</t>
        </r>
        <r>
          <rPr>
            <sz val="9"/>
            <color indexed="81"/>
            <rFont val="MS P ゴシック"/>
            <family val="3"/>
            <charset val="128"/>
          </rPr>
          <t xml:space="preserve">
令和3年12月3日から令和4年11月7日の間の農業研修生の受入れの取組で判断します。</t>
        </r>
      </text>
    </comment>
    <comment ref="E56" authorId="0" shapeId="0" xr:uid="{00000000-0006-0000-0300-000006000000}">
      <text>
        <r>
          <rPr>
            <b/>
            <sz val="9"/>
            <color indexed="81"/>
            <rFont val="MS P ゴシック"/>
            <family val="3"/>
            <charset val="128"/>
          </rPr>
          <t>注意点:</t>
        </r>
        <r>
          <rPr>
            <sz val="9"/>
            <color indexed="81"/>
            <rFont val="MS P ゴシック"/>
            <family val="3"/>
            <charset val="128"/>
          </rPr>
          <t xml:space="preserve">
受け入れた農業研修生が平成29年11月3日以降に研修を終了して独立し、認定就農者又は認定農業者となった場合。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400-000001000000}">
      <text>
        <r>
          <rPr>
            <b/>
            <sz val="9"/>
            <color indexed="81"/>
            <rFont val="MS P ゴシック"/>
            <family val="3"/>
            <charset val="128"/>
          </rPr>
          <t>注意点:</t>
        </r>
        <r>
          <rPr>
            <sz val="9"/>
            <color indexed="81"/>
            <rFont val="MS P ゴシック"/>
            <family val="3"/>
            <charset val="128"/>
          </rPr>
          <t xml:space="preserve">
現状の付加価値額は、R2年度データを用いて算出します。R2年度のデータがない場合は、R1年度のデータを用いて算出します。</t>
        </r>
      </text>
    </comment>
    <comment ref="I8" authorId="0" shapeId="0" xr:uid="{00000000-0006-0000-0400-000002000000}">
      <text>
        <r>
          <rPr>
            <b/>
            <sz val="9"/>
            <color indexed="81"/>
            <rFont val="MS P ゴシック"/>
            <family val="3"/>
            <charset val="128"/>
          </rPr>
          <t>注意点:</t>
        </r>
        <r>
          <rPr>
            <sz val="9"/>
            <color indexed="81"/>
            <rFont val="MS P ゴシック"/>
            <family val="3"/>
            <charset val="128"/>
          </rPr>
          <t xml:space="preserve">
4年間の拡大率となることから、3/4を乗じます。</t>
        </r>
      </text>
    </comment>
    <comment ref="K8" authorId="0" shapeId="0" xr:uid="{00000000-0006-0000-0400-000003000000}">
      <text>
        <r>
          <rPr>
            <b/>
            <sz val="9"/>
            <color indexed="81"/>
            <rFont val="MS P ゴシック"/>
            <family val="3"/>
            <charset val="128"/>
          </rPr>
          <t>注意点:</t>
        </r>
        <r>
          <rPr>
            <sz val="9"/>
            <color indexed="81"/>
            <rFont val="MS P ゴシック"/>
            <family val="3"/>
            <charset val="128"/>
          </rPr>
          <t xml:space="preserve">
4年間の拡大額となることから、3/4を乗じます。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8" authorId="0" shapeId="0" xr:uid="{21835CA1-6043-4980-A18F-B5C28B38B21F}">
      <text>
        <r>
          <rPr>
            <b/>
            <sz val="9"/>
            <color indexed="81"/>
            <rFont val="MS P ゴシック"/>
            <family val="3"/>
            <charset val="128"/>
          </rPr>
          <t>注意点:</t>
        </r>
        <r>
          <rPr>
            <sz val="9"/>
            <color indexed="81"/>
            <rFont val="MS P ゴシック"/>
            <family val="3"/>
            <charset val="128"/>
          </rPr>
          <t xml:space="preserve">
現状の付加価値額は、令和3年度データ（令和3年度のデータがない場合は、令和2年度のデータ）を用いて算出します。
なお、例えば令和 3年度実績によらず令和2年度実績を使う場合、4年間の拡大率となることから、
（目標年度の付加価値額－令和元年度の付加価値額）÷令和元年度の付加価値額×100×3/4で算出します。</t>
        </r>
      </text>
    </comment>
    <comment ref="D30" authorId="0" shapeId="0" xr:uid="{B4CE8373-D8C6-4584-8213-2B0CA1366AD5}">
      <text>
        <r>
          <rPr>
            <b/>
            <sz val="9"/>
            <color indexed="81"/>
            <rFont val="MS P ゴシック"/>
            <family val="3"/>
            <charset val="128"/>
          </rPr>
          <t>作成者:</t>
        </r>
        <r>
          <rPr>
            <sz val="9"/>
            <color indexed="81"/>
            <rFont val="MS P ゴシック"/>
            <family val="3"/>
            <charset val="128"/>
          </rPr>
          <t xml:space="preserve">
R4補正から、地区内に限らず、助成対象者の取組で判断することになりました。</t>
        </r>
      </text>
    </comment>
    <comment ref="D40" authorId="0" shapeId="0" xr:uid="{118F7C9B-F988-499D-BA3B-AC9DC91695CA}">
      <text>
        <r>
          <rPr>
            <b/>
            <sz val="9"/>
            <color indexed="81"/>
            <rFont val="MS P ゴシック"/>
            <family val="3"/>
            <charset val="128"/>
          </rPr>
          <t>注意点:</t>
        </r>
        <r>
          <rPr>
            <sz val="9"/>
            <color indexed="81"/>
            <rFont val="MS P ゴシック"/>
            <family val="3"/>
            <charset val="128"/>
          </rPr>
          <t xml:space="preserve">
「品目転換」とは、水稲から麦／水稲から野菜／野菜から果樹等への転換とします。
例えば、トマトからブロッコリーへの転換等は該当しません。</t>
        </r>
      </text>
    </comment>
    <comment ref="E53" authorId="0" shapeId="0" xr:uid="{A3C02A9E-DD5C-447E-A174-8B7A844AB092}">
      <text>
        <r>
          <rPr>
            <b/>
            <sz val="9"/>
            <color indexed="81"/>
            <rFont val="MS P ゴシック"/>
            <family val="3"/>
            <charset val="128"/>
          </rPr>
          <t>注意点:</t>
        </r>
        <r>
          <rPr>
            <sz val="9"/>
            <color indexed="81"/>
            <rFont val="MS P ゴシック"/>
            <family val="3"/>
            <charset val="128"/>
          </rPr>
          <t xml:space="preserve">
「農産物売上高の15％以上を輸出に振り向ける」は、目標年度の経営に占める輸出用農産物の売上高で判断します。
この場合、目標年度の輸出用農産物の売上高が現状を下回る場合は、加点できません。</t>
        </r>
      </text>
    </comment>
    <comment ref="D54" authorId="0" shapeId="0" xr:uid="{D762963B-11D0-462C-BD68-250C8DAC5E7D}">
      <text>
        <r>
          <rPr>
            <b/>
            <sz val="9"/>
            <color indexed="81"/>
            <rFont val="MS P ゴシック"/>
            <family val="3"/>
            <charset val="128"/>
          </rPr>
          <t>注意点:</t>
        </r>
        <r>
          <rPr>
            <sz val="9"/>
            <color indexed="81"/>
            <rFont val="MS P ゴシック"/>
            <family val="3"/>
            <charset val="128"/>
          </rPr>
          <t xml:space="preserve">
平成29年4月1日以降 、令和4年3月31日までに就農したする認定就農者が対象</t>
        </r>
      </text>
    </comment>
    <comment ref="D58" authorId="0" shapeId="0" xr:uid="{E3281884-C017-45A0-99EB-215686444726}">
      <text>
        <r>
          <rPr>
            <b/>
            <sz val="9"/>
            <color indexed="81"/>
            <rFont val="MS P ゴシック"/>
            <family val="3"/>
            <charset val="128"/>
          </rPr>
          <t>注意点:</t>
        </r>
        <r>
          <rPr>
            <sz val="9"/>
            <color indexed="81"/>
            <rFont val="MS P ゴシック"/>
            <family val="3"/>
            <charset val="128"/>
          </rPr>
          <t xml:space="preserve">
令和3年1月4日から令和3年12月2日の間の農業研修生の受入れの取組で判断します。</t>
        </r>
      </text>
    </comment>
    <comment ref="E61" authorId="0" shapeId="0" xr:uid="{E6955E50-D6F4-43CE-A3DE-980244D04EB9}">
      <text>
        <r>
          <rPr>
            <b/>
            <sz val="9"/>
            <color indexed="81"/>
            <rFont val="MS P ゴシック"/>
            <family val="3"/>
            <charset val="128"/>
          </rPr>
          <t>注意点:</t>
        </r>
        <r>
          <rPr>
            <sz val="9"/>
            <color indexed="81"/>
            <rFont val="MS P ゴシック"/>
            <family val="3"/>
            <charset val="128"/>
          </rPr>
          <t xml:space="preserve">
受け入れた農業研修生が平成29年11月3日以降に研修を終了して独立し、認定就農者又は認定農業者となった場合。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800-000001000000}">
      <text>
        <r>
          <rPr>
            <b/>
            <sz val="9"/>
            <color indexed="81"/>
            <rFont val="MS P ゴシック"/>
            <family val="3"/>
            <charset val="128"/>
          </rPr>
          <t>注意点:</t>
        </r>
        <r>
          <rPr>
            <sz val="9"/>
            <color indexed="81"/>
            <rFont val="MS P ゴシック"/>
            <family val="3"/>
            <charset val="128"/>
          </rPr>
          <t xml:space="preserve">
現状の付加価値額は、R2年度データを用いて算出します。R2年度のデータがない場合は、R1年度のデータを用いて算出します。</t>
        </r>
      </text>
    </comment>
    <comment ref="I8" authorId="0" shapeId="0" xr:uid="{00000000-0006-0000-0800-000002000000}">
      <text>
        <r>
          <rPr>
            <b/>
            <sz val="9"/>
            <color indexed="81"/>
            <rFont val="MS P ゴシック"/>
            <family val="3"/>
            <charset val="128"/>
          </rPr>
          <t>注意点:</t>
        </r>
        <r>
          <rPr>
            <sz val="9"/>
            <color indexed="81"/>
            <rFont val="MS P ゴシック"/>
            <family val="3"/>
            <charset val="128"/>
          </rPr>
          <t xml:space="preserve">
4年間の拡大率となることから、3/4を乗じます。</t>
        </r>
      </text>
    </comment>
    <comment ref="K8" authorId="0" shapeId="0" xr:uid="{00000000-0006-0000-0800-000003000000}">
      <text>
        <r>
          <rPr>
            <b/>
            <sz val="9"/>
            <color indexed="81"/>
            <rFont val="MS P ゴシック"/>
            <family val="3"/>
            <charset val="128"/>
          </rPr>
          <t>注意点:</t>
        </r>
        <r>
          <rPr>
            <sz val="9"/>
            <color indexed="81"/>
            <rFont val="MS P ゴシック"/>
            <family val="3"/>
            <charset val="128"/>
          </rPr>
          <t xml:space="preserve">
4年間の拡大額となることから、3/4を乗じます。</t>
        </r>
      </text>
    </comment>
  </commentList>
</comments>
</file>

<file path=xl/sharedStrings.xml><?xml version="1.0" encoding="utf-8"?>
<sst xmlns="http://schemas.openxmlformats.org/spreadsheetml/2006/main" count="841" uniqueCount="276">
  <si>
    <t>□</t>
  </si>
  <si>
    <t>経営体名：</t>
    <rPh sb="0" eb="3">
      <t>ケイエイタイ</t>
    </rPh>
    <rPh sb="3" eb="4">
      <t>メイ</t>
    </rPh>
    <phoneticPr fontId="3"/>
  </si>
  <si>
    <t>配分基準項目</t>
    <rPh sb="0" eb="2">
      <t>ハイブン</t>
    </rPh>
    <rPh sb="2" eb="4">
      <t>キジュン</t>
    </rPh>
    <rPh sb="4" eb="6">
      <t>コウモク</t>
    </rPh>
    <phoneticPr fontId="12"/>
  </si>
  <si>
    <t>点数</t>
    <rPh sb="0" eb="2">
      <t>テンスウ</t>
    </rPh>
    <phoneticPr fontId="12"/>
  </si>
  <si>
    <t>ポイント</t>
    <phoneticPr fontId="12"/>
  </si>
  <si>
    <t>ポイント獲得理由</t>
    <rPh sb="4" eb="6">
      <t>カクトク</t>
    </rPh>
    <rPh sb="6" eb="8">
      <t>リユウ</t>
    </rPh>
    <phoneticPr fontId="3"/>
  </si>
  <si>
    <t>確認した根拠資料</t>
    <rPh sb="0" eb="2">
      <t>カクニン</t>
    </rPh>
    <rPh sb="4" eb="6">
      <t>コンキョ</t>
    </rPh>
    <rPh sb="6" eb="8">
      <t>シリョウ</t>
    </rPh>
    <phoneticPr fontId="3"/>
  </si>
  <si>
    <t>①</t>
    <phoneticPr fontId="12"/>
  </si>
  <si>
    <t>付加価値額の拡大</t>
    <rPh sb="0" eb="2">
      <t>フカ</t>
    </rPh>
    <rPh sb="2" eb="5">
      <t>カチガク</t>
    </rPh>
    <rPh sb="6" eb="8">
      <t>カクダイ</t>
    </rPh>
    <phoneticPr fontId="12"/>
  </si>
  <si>
    <t>②</t>
    <phoneticPr fontId="12"/>
  </si>
  <si>
    <t>経営面積の拡大</t>
    <rPh sb="0" eb="2">
      <t>ケイエイ</t>
    </rPh>
    <rPh sb="2" eb="4">
      <t>メンセキ</t>
    </rPh>
    <rPh sb="5" eb="7">
      <t>カクダイ</t>
    </rPh>
    <phoneticPr fontId="12"/>
  </si>
  <si>
    <t>５点</t>
    <rPh sb="1" eb="2">
      <t>テン</t>
    </rPh>
    <phoneticPr fontId="12"/>
  </si>
  <si>
    <t>４点</t>
    <rPh sb="1" eb="2">
      <t>テン</t>
    </rPh>
    <phoneticPr fontId="12"/>
  </si>
  <si>
    <t>３点</t>
    <rPh sb="1" eb="2">
      <t>テン</t>
    </rPh>
    <phoneticPr fontId="12"/>
  </si>
  <si>
    <t>２点</t>
    <rPh sb="1" eb="2">
      <t>テン</t>
    </rPh>
    <phoneticPr fontId="12"/>
  </si>
  <si>
    <t>１点</t>
    <rPh sb="1" eb="2">
      <t>テン</t>
    </rPh>
    <phoneticPr fontId="12"/>
  </si>
  <si>
    <t>③</t>
    <phoneticPr fontId="12"/>
  </si>
  <si>
    <t>農産物の価値向上</t>
    <rPh sb="0" eb="3">
      <t>ノウサンブツ</t>
    </rPh>
    <rPh sb="4" eb="6">
      <t>カチ</t>
    </rPh>
    <rPh sb="6" eb="8">
      <t>コウジョウ</t>
    </rPh>
    <phoneticPr fontId="3"/>
  </si>
  <si>
    <t>以下に該当する場合は加点する。</t>
    <phoneticPr fontId="3"/>
  </si>
  <si>
    <t>有機ＪＡＳの認証を受けている場合</t>
    <rPh sb="0" eb="2">
      <t>ユウキ</t>
    </rPh>
    <rPh sb="6" eb="8">
      <t>ニンショウ</t>
    </rPh>
    <rPh sb="9" eb="10">
      <t>ウ</t>
    </rPh>
    <rPh sb="14" eb="16">
      <t>バアイ</t>
    </rPh>
    <phoneticPr fontId="3"/>
  </si>
  <si>
    <t>④</t>
    <phoneticPr fontId="3"/>
  </si>
  <si>
    <t>農業経営の複合化</t>
    <rPh sb="0" eb="2">
      <t>ノウギョウ</t>
    </rPh>
    <rPh sb="2" eb="4">
      <t>ケイエイ</t>
    </rPh>
    <rPh sb="5" eb="8">
      <t>フクゴウカ</t>
    </rPh>
    <phoneticPr fontId="3"/>
  </si>
  <si>
    <t>ア　土地利用型作物の生産、園芸作物の生産などを組み合わせ、複合的に経営を展開している</t>
    <rPh sb="2" eb="4">
      <t>トチ</t>
    </rPh>
    <rPh sb="4" eb="6">
      <t>リヨウ</t>
    </rPh>
    <rPh sb="6" eb="7">
      <t>ガタ</t>
    </rPh>
    <rPh sb="7" eb="9">
      <t>サクモツ</t>
    </rPh>
    <rPh sb="10" eb="12">
      <t>セイサン</t>
    </rPh>
    <rPh sb="13" eb="15">
      <t>エンゲイ</t>
    </rPh>
    <rPh sb="15" eb="17">
      <t>サクモツ</t>
    </rPh>
    <rPh sb="18" eb="20">
      <t>セイサン</t>
    </rPh>
    <rPh sb="23" eb="24">
      <t>ク</t>
    </rPh>
    <rPh sb="25" eb="26">
      <t>ア</t>
    </rPh>
    <rPh sb="29" eb="32">
      <t>フクゴウテキ</t>
    </rPh>
    <rPh sb="33" eb="35">
      <t>ケイエイ</t>
    </rPh>
    <rPh sb="36" eb="38">
      <t>テンカイ</t>
    </rPh>
    <phoneticPr fontId="12"/>
  </si>
  <si>
    <t>⑤</t>
    <phoneticPr fontId="12"/>
  </si>
  <si>
    <t>経営管理の高度化</t>
    <rPh sb="0" eb="2">
      <t>ケイエイ</t>
    </rPh>
    <rPh sb="2" eb="4">
      <t>カンリ</t>
    </rPh>
    <rPh sb="5" eb="8">
      <t>コウドカ</t>
    </rPh>
    <phoneticPr fontId="12"/>
  </si>
  <si>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12"/>
  </si>
  <si>
    <t>⑥</t>
    <phoneticPr fontId="3"/>
  </si>
  <si>
    <t>輸出の取組み</t>
    <rPh sb="0" eb="2">
      <t>ユシュツ</t>
    </rPh>
    <rPh sb="3" eb="5">
      <t>トリク</t>
    </rPh>
    <phoneticPr fontId="3"/>
  </si>
  <si>
    <t>新規就農</t>
    <rPh sb="0" eb="2">
      <t>シンキ</t>
    </rPh>
    <rPh sb="2" eb="4">
      <t>シュウノウ</t>
    </rPh>
    <phoneticPr fontId="12"/>
  </si>
  <si>
    <t>ａ　50歳までに就農した者である場合（法人にあっては、役員の過半が50歳以下である場合に限る。）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1" eb="43">
      <t>バアイ</t>
    </rPh>
    <rPh sb="44" eb="45">
      <t>カギ</t>
    </rPh>
    <phoneticPr fontId="12"/>
  </si>
  <si>
    <t>ｂ　農業次世代人材投資事業（経営開始型）等の交付期間中に経営を発展させて交付を終了した場合</t>
    <rPh sb="20" eb="21">
      <t>トウ</t>
    </rPh>
    <rPh sb="22" eb="24">
      <t>コウフ</t>
    </rPh>
    <rPh sb="24" eb="27">
      <t>キカンチュウ</t>
    </rPh>
    <rPh sb="28" eb="30">
      <t>ケイエイ</t>
    </rPh>
    <rPh sb="31" eb="33">
      <t>ハッテン</t>
    </rPh>
    <rPh sb="36" eb="38">
      <t>コウフ</t>
    </rPh>
    <rPh sb="39" eb="41">
      <t>シュウリョウ</t>
    </rPh>
    <rPh sb="43" eb="45">
      <t>バアイ</t>
    </rPh>
    <phoneticPr fontId="12"/>
  </si>
  <si>
    <t>農業者の育成</t>
    <rPh sb="0" eb="3">
      <t>ノウギョウシャ</t>
    </rPh>
    <rPh sb="4" eb="6">
      <t>イクセイ</t>
    </rPh>
    <phoneticPr fontId="12"/>
  </si>
  <si>
    <t>　農業研修生（国内で農業を生業とする予定の者に限り、外国人技能実習制度に基づく者を除く。）を受け入れている。</t>
    <phoneticPr fontId="12"/>
  </si>
  <si>
    <t>a　就農に向けて必要な技術等を習得できる経営体として都道府県が認めた者である場合</t>
    <rPh sb="15" eb="17">
      <t>シュウトク</t>
    </rPh>
    <phoneticPr fontId="12"/>
  </si>
  <si>
    <t>女性の取組</t>
    <rPh sb="0" eb="2">
      <t>ジョセイ</t>
    </rPh>
    <rPh sb="3" eb="5">
      <t>トリクミ</t>
    </rPh>
    <phoneticPr fontId="12"/>
  </si>
  <si>
    <t>（円）</t>
    <rPh sb="1" eb="2">
      <t>エン</t>
    </rPh>
    <phoneticPr fontId="3"/>
  </si>
  <si>
    <t>現状値（いずれか）</t>
    <rPh sb="0" eb="1">
      <t>ゲン</t>
    </rPh>
    <rPh sb="1" eb="2">
      <t>ジョウ</t>
    </rPh>
    <rPh sb="2" eb="3">
      <t>チ</t>
    </rPh>
    <phoneticPr fontId="3"/>
  </si>
  <si>
    <t>目標値</t>
    <rPh sb="0" eb="2">
      <t>モクヒョウ</t>
    </rPh>
    <rPh sb="2" eb="3">
      <t>チ</t>
    </rPh>
    <phoneticPr fontId="3"/>
  </si>
  <si>
    <t>拡大率</t>
    <rPh sb="0" eb="2">
      <t>カクダイ</t>
    </rPh>
    <rPh sb="2" eb="3">
      <t>リツ</t>
    </rPh>
    <phoneticPr fontId="3"/>
  </si>
  <si>
    <t>付加価値額の拡大</t>
    <rPh sb="0" eb="2">
      <t>フカ</t>
    </rPh>
    <rPh sb="2" eb="4">
      <t>カチ</t>
    </rPh>
    <rPh sb="4" eb="5">
      <t>ガク</t>
    </rPh>
    <rPh sb="6" eb="8">
      <t>カクダイ</t>
    </rPh>
    <phoneticPr fontId="3"/>
  </si>
  <si>
    <t>収入総額</t>
    <rPh sb="0" eb="2">
      <t>シュウニュウ</t>
    </rPh>
    <rPh sb="2" eb="4">
      <t>ソウガク</t>
    </rPh>
    <phoneticPr fontId="3"/>
  </si>
  <si>
    <t>費用総額</t>
    <rPh sb="0" eb="2">
      <t>ヒヨウ</t>
    </rPh>
    <rPh sb="2" eb="4">
      <t>ソウガク</t>
    </rPh>
    <phoneticPr fontId="3"/>
  </si>
  <si>
    <t>人件費</t>
    <rPh sb="0" eb="3">
      <t>ジンケンヒ</t>
    </rPh>
    <phoneticPr fontId="3"/>
  </si>
  <si>
    <t>③</t>
    <phoneticPr fontId="3"/>
  </si>
  <si>
    <t>有機ＪＡＳ認証の米を出荷している</t>
    <rPh sb="0" eb="2">
      <t>ユウキ</t>
    </rPh>
    <rPh sb="5" eb="7">
      <t>ニンショウ</t>
    </rPh>
    <rPh sb="8" eb="9">
      <t>コメ</t>
    </rPh>
    <rPh sb="10" eb="12">
      <t>シュッカ</t>
    </rPh>
    <phoneticPr fontId="3"/>
  </si>
  <si>
    <t>販売に関する伝票
※「栽培管理技術の改善」：環境保全型農業で用いられる栽培技術等</t>
    <rPh sb="0" eb="2">
      <t>ハンバイ</t>
    </rPh>
    <rPh sb="3" eb="4">
      <t>カン</t>
    </rPh>
    <rPh sb="6" eb="8">
      <t>デンピョウ</t>
    </rPh>
    <phoneticPr fontId="3"/>
  </si>
  <si>
    <t>米で有機ＪＡＳ認証を受けている</t>
    <rPh sb="0" eb="1">
      <t>コメ</t>
    </rPh>
    <rPh sb="2" eb="4">
      <t>ユウキ</t>
    </rPh>
    <rPh sb="7" eb="9">
      <t>ニンショウ</t>
    </rPh>
    <rPh sb="10" eb="11">
      <t>ウ</t>
    </rPh>
    <phoneticPr fontId="3"/>
  </si>
  <si>
    <t>有機ＪＡＳ認定証</t>
    <rPh sb="0" eb="2">
      <t>ユウキ</t>
    </rPh>
    <rPh sb="5" eb="7">
      <t>ニンテイ</t>
    </rPh>
    <rPh sb="7" eb="8">
      <t>ショウ</t>
    </rPh>
    <phoneticPr fontId="3"/>
  </si>
  <si>
    <t>水稲のほか、ネギ（総販売額の25％）を栽培</t>
    <rPh sb="0" eb="2">
      <t>スイトウ</t>
    </rPh>
    <rPh sb="9" eb="10">
      <t>ソウ</t>
    </rPh>
    <rPh sb="10" eb="12">
      <t>ハンバイ</t>
    </rPh>
    <rPh sb="12" eb="13">
      <t>ガク</t>
    </rPh>
    <rPh sb="19" eb="21">
      <t>サイバイ</t>
    </rPh>
    <phoneticPr fontId="3"/>
  </si>
  <si>
    <t>販売品目が分かる決算書、共済野帳</t>
    <rPh sb="0" eb="2">
      <t>ハンバイ</t>
    </rPh>
    <rPh sb="2" eb="4">
      <t>ヒンモク</t>
    </rPh>
    <rPh sb="5" eb="6">
      <t>ワ</t>
    </rPh>
    <rPh sb="8" eb="11">
      <t>ケッサンショ</t>
    </rPh>
    <rPh sb="12" eb="14">
      <t>キョウサイ</t>
    </rPh>
    <rPh sb="14" eb="16">
      <t>ヤチョウ</t>
    </rPh>
    <phoneticPr fontId="3"/>
  </si>
  <si>
    <t>ASIAGAP認定証</t>
    <rPh sb="7" eb="9">
      <t>ニンテイ</t>
    </rPh>
    <rPh sb="9" eb="10">
      <t>ショウ</t>
    </rPh>
    <phoneticPr fontId="3"/>
  </si>
  <si>
    <t>出荷に係る契約、伝票</t>
    <rPh sb="0" eb="2">
      <t>シュッカ</t>
    </rPh>
    <rPh sb="3" eb="4">
      <t>カカ</t>
    </rPh>
    <rPh sb="5" eb="7">
      <t>ケイヤク</t>
    </rPh>
    <rPh sb="8" eb="10">
      <t>デンピョウ</t>
    </rPh>
    <phoneticPr fontId="3"/>
  </si>
  <si>
    <t>青年等就農計画</t>
    <rPh sb="0" eb="3">
      <t>セイネントウ</t>
    </rPh>
    <rPh sb="3" eb="5">
      <t>シュウノウ</t>
    </rPh>
    <rPh sb="5" eb="7">
      <t>ケイカク</t>
    </rPh>
    <phoneticPr fontId="3"/>
  </si>
  <si>
    <t>都道府県等が認めた認定通知書</t>
    <rPh sb="9" eb="11">
      <t>ニンテイ</t>
    </rPh>
    <rPh sb="11" eb="14">
      <t>ツウチショ</t>
    </rPh>
    <phoneticPr fontId="3"/>
  </si>
  <si>
    <t>（県様式３－１）Ｒ３補正用経営体配分基準ポイントチェック表の参考様式</t>
    <rPh sb="1" eb="2">
      <t>ケン</t>
    </rPh>
    <rPh sb="2" eb="4">
      <t>ヨウシキ</t>
    </rPh>
    <rPh sb="10" eb="12">
      <t>ホセイ</t>
    </rPh>
    <rPh sb="12" eb="13">
      <t>ヨウ</t>
    </rPh>
    <rPh sb="13" eb="16">
      <t>ケイエイタイ</t>
    </rPh>
    <rPh sb="28" eb="29">
      <t>ヒョウ</t>
    </rPh>
    <rPh sb="30" eb="32">
      <t>サンコウ</t>
    </rPh>
    <rPh sb="32" eb="34">
      <t>ヨウシキ</t>
    </rPh>
    <phoneticPr fontId="3"/>
  </si>
  <si>
    <t>（県様式３－２）Ｒ３補正用　付加価値額の拡大チェック表の参考様式</t>
    <rPh sb="1" eb="2">
      <t>ケン</t>
    </rPh>
    <rPh sb="2" eb="4">
      <t>ヨウシキ</t>
    </rPh>
    <rPh sb="10" eb="12">
      <t>ホセイ</t>
    </rPh>
    <rPh sb="12" eb="13">
      <t>ヨウ</t>
    </rPh>
    <rPh sb="14" eb="16">
      <t>フカ</t>
    </rPh>
    <rPh sb="16" eb="18">
      <t>カチ</t>
    </rPh>
    <rPh sb="18" eb="19">
      <t>ガク</t>
    </rPh>
    <rPh sb="20" eb="22">
      <t>カクダイ</t>
    </rPh>
    <rPh sb="26" eb="27">
      <t>ヒョウ</t>
    </rPh>
    <rPh sb="28" eb="30">
      <t>サンコウ</t>
    </rPh>
    <rPh sb="30" eb="32">
      <t>ヨウシキ</t>
    </rPh>
    <phoneticPr fontId="3"/>
  </si>
  <si>
    <t>事業実施主体が認める者</t>
    <rPh sb="0" eb="2">
      <t>ジギョウ</t>
    </rPh>
    <rPh sb="2" eb="4">
      <t>ジッシ</t>
    </rPh>
    <rPh sb="4" eb="6">
      <t>シュタイ</t>
    </rPh>
    <rPh sb="7" eb="8">
      <t>ミト</t>
    </rPh>
    <rPh sb="10" eb="11">
      <t>シャ</t>
    </rPh>
    <phoneticPr fontId="3"/>
  </si>
  <si>
    <t>適切な人・農地プランに位置付けられた中心経営体であって、かつ認定農業者等</t>
    <rPh sb="0" eb="2">
      <t>テキセツ</t>
    </rPh>
    <rPh sb="3" eb="4">
      <t>ヒト</t>
    </rPh>
    <rPh sb="5" eb="7">
      <t>ノウチ</t>
    </rPh>
    <rPh sb="11" eb="14">
      <t>イチヅ</t>
    </rPh>
    <rPh sb="18" eb="20">
      <t>チュウシン</t>
    </rPh>
    <rPh sb="20" eb="22">
      <t>ケイエイ</t>
    </rPh>
    <rPh sb="22" eb="23">
      <t>タイ</t>
    </rPh>
    <rPh sb="30" eb="35">
      <t>ニンテイノウギョウシャ</t>
    </rPh>
    <rPh sb="35" eb="36">
      <t>トウ</t>
    </rPh>
    <phoneticPr fontId="3"/>
  </si>
  <si>
    <t>助成対象者の属性（※以下のいずれかをチェック）</t>
    <rPh sb="0" eb="2">
      <t>ジョセイ</t>
    </rPh>
    <rPh sb="2" eb="4">
      <t>タイショウ</t>
    </rPh>
    <rPh sb="4" eb="5">
      <t>シャ</t>
    </rPh>
    <rPh sb="6" eb="8">
      <t>ゾクセイ</t>
    </rPh>
    <rPh sb="10" eb="12">
      <t>イカ</t>
    </rPh>
    <phoneticPr fontId="3"/>
  </si>
  <si>
    <t>a　農地中間管理機構から賃借権等の設定等を受けており、かつ、目標年度に現状より４ha（施設園芸作の場合は20%、果樹作の場合は10%）以上の経営面積の拡大を行うこととしている。</t>
    <phoneticPr fontId="12"/>
  </si>
  <si>
    <t>加点対象</t>
    <rPh sb="0" eb="2">
      <t>カテン</t>
    </rPh>
    <rPh sb="2" eb="4">
      <t>タイショウ</t>
    </rPh>
    <phoneticPr fontId="3"/>
  </si>
  <si>
    <t>中心経営体</t>
    <phoneticPr fontId="3"/>
  </si>
  <si>
    <t>事業実施主体が認める者</t>
    <phoneticPr fontId="3"/>
  </si>
  <si>
    <t>ア　経営面積の拡大（対象：中心経営体）</t>
    <rPh sb="2" eb="4">
      <t>ケイエイ</t>
    </rPh>
    <rPh sb="4" eb="6">
      <t>メンセキ</t>
    </rPh>
    <rPh sb="7" eb="9">
      <t>カクダイ</t>
    </rPh>
    <rPh sb="10" eb="12">
      <t>タイショウ</t>
    </rPh>
    <rPh sb="13" eb="18">
      <t>チュウシンケイエイタイ</t>
    </rPh>
    <phoneticPr fontId="12"/>
  </si>
  <si>
    <t>ｂ　農地中間管理機構から賃借権等の設定等を受けており、かつ、目標年度に現状より２ha（施設園芸作の場合は10%、果樹作の場合は5%）以上の経営面積の拡大を行うこととしている。</t>
    <phoneticPr fontId="12"/>
  </si>
  <si>
    <t>ｃ　農地中間管理機構から賃借権等の設定等を受けており、かつ、目標年度に現状より経営面積の拡大を行うこととしている、又は目標年度に現状より４ha（施設園芸作の場合は20%、果樹作の場合は10%）以上の経営面積の拡大を行うこととしている。</t>
    <phoneticPr fontId="12"/>
  </si>
  <si>
    <t>ｄ　農地中間管理機構から賃借権等の設定等を受けている、又は目標年度に現状より２ha（施設園芸作の場合は10%、果樹作の場合は5%）以上の経営面積の拡大を行うこととしている。</t>
    <phoneticPr fontId="12"/>
  </si>
  <si>
    <t>e　上記aからdまでに該当しない経営体で、目標年度に現状より経営面積の拡大を行うこととしている。</t>
    <phoneticPr fontId="12"/>
  </si>
  <si>
    <t>イ　経営面積の拡大（対象：事業実施主体が認める者）</t>
    <rPh sb="2" eb="4">
      <t>ケイエイ</t>
    </rPh>
    <rPh sb="4" eb="6">
      <t>メンセキ</t>
    </rPh>
    <rPh sb="7" eb="9">
      <t>カクダイ</t>
    </rPh>
    <rPh sb="10" eb="12">
      <t>タイショウ</t>
    </rPh>
    <rPh sb="13" eb="19">
      <t>ジギョウジッシシュタイ</t>
    </rPh>
    <rPh sb="20" eb="21">
      <t>ミト</t>
    </rPh>
    <rPh sb="23" eb="24">
      <t>シャ</t>
    </rPh>
    <phoneticPr fontId="12"/>
  </si>
  <si>
    <t>事業実施主体が認める者</t>
  </si>
  <si>
    <t>経営面積の拡大を行うこととしている。</t>
    <rPh sb="0" eb="4">
      <t>ケイエイメンセキ</t>
    </rPh>
    <rPh sb="5" eb="7">
      <t>カクダイ</t>
    </rPh>
    <rPh sb="8" eb="9">
      <t>オコナ</t>
    </rPh>
    <phoneticPr fontId="12"/>
  </si>
  <si>
    <t>事業実施前３年度内に新品種の導入、栽培管理技術の改善、新たな加工又は販売の取組等により、農産物の価値の向上等に取組んでいる。</t>
    <rPh sb="0" eb="2">
      <t>ジギョウ</t>
    </rPh>
    <rPh sb="2" eb="4">
      <t>ジッシ</t>
    </rPh>
    <rPh sb="4" eb="5">
      <t>マエ</t>
    </rPh>
    <rPh sb="6" eb="9">
      <t>ネンドナイ</t>
    </rPh>
    <rPh sb="10" eb="13">
      <t>シンヒンシュ</t>
    </rPh>
    <rPh sb="14" eb="16">
      <t>ドウニュウ</t>
    </rPh>
    <rPh sb="17" eb="19">
      <t>サイバイ</t>
    </rPh>
    <rPh sb="19" eb="21">
      <t>カンリ</t>
    </rPh>
    <rPh sb="21" eb="23">
      <t>ギジュツ</t>
    </rPh>
    <rPh sb="24" eb="26">
      <t>カイゼン</t>
    </rPh>
    <rPh sb="27" eb="28">
      <t>アラ</t>
    </rPh>
    <rPh sb="30" eb="32">
      <t>カコウ</t>
    </rPh>
    <rPh sb="32" eb="33">
      <t>マタ</t>
    </rPh>
    <rPh sb="34" eb="36">
      <t>ハンバイ</t>
    </rPh>
    <rPh sb="37" eb="39">
      <t>トリク</t>
    </rPh>
    <rPh sb="39" eb="40">
      <t>トウ</t>
    </rPh>
    <rPh sb="44" eb="47">
      <t>ノウサンブツ</t>
    </rPh>
    <rPh sb="48" eb="50">
      <t>カチ</t>
    </rPh>
    <rPh sb="51" eb="53">
      <t>コウジョウ</t>
    </rPh>
    <rPh sb="53" eb="54">
      <t>トウ</t>
    </rPh>
    <rPh sb="55" eb="57">
      <t>トリク</t>
    </rPh>
    <phoneticPr fontId="3"/>
  </si>
  <si>
    <t>事業実施主体が認める者</t>
    <phoneticPr fontId="3"/>
  </si>
  <si>
    <t>中心経営体</t>
    <phoneticPr fontId="3"/>
  </si>
  <si>
    <t>中心経営体
事業実施主体が認める者</t>
  </si>
  <si>
    <t>中心経営体
事業実施主体が認める者</t>
    <phoneticPr fontId="3"/>
  </si>
  <si>
    <t>■</t>
  </si>
  <si>
    <t>イ　品目転換について、a又はbの取組に該当している。</t>
    <rPh sb="2" eb="4">
      <t>ヒンモク</t>
    </rPh>
    <rPh sb="4" eb="6">
      <t>テンカン</t>
    </rPh>
    <rPh sb="12" eb="13">
      <t>マタ</t>
    </rPh>
    <rPh sb="16" eb="18">
      <t>トリク</t>
    </rPh>
    <rPh sb="19" eb="21">
      <t>ガイトウ</t>
    </rPh>
    <phoneticPr fontId="3"/>
  </si>
  <si>
    <t>a　事業実施前３年度内に経営面積又は農産物売上高（農産物の生産・加工に係る売上高をいう。以下同じ）の３割以上の品目転換を行っている、又は目標年度までに行うこととしている。</t>
    <rPh sb="2" eb="4">
      <t>ジギョウ</t>
    </rPh>
    <rPh sb="4" eb="6">
      <t>ジッシ</t>
    </rPh>
    <rPh sb="6" eb="7">
      <t>マエ</t>
    </rPh>
    <rPh sb="8" eb="11">
      <t>ネンドナイ</t>
    </rPh>
    <rPh sb="12" eb="14">
      <t>ケイエイ</t>
    </rPh>
    <rPh sb="14" eb="16">
      <t>メンセキ</t>
    </rPh>
    <rPh sb="16" eb="17">
      <t>マタ</t>
    </rPh>
    <rPh sb="18" eb="21">
      <t>ノウサンブツ</t>
    </rPh>
    <rPh sb="21" eb="23">
      <t>ウリアゲ</t>
    </rPh>
    <rPh sb="23" eb="24">
      <t>ダカ</t>
    </rPh>
    <rPh sb="25" eb="28">
      <t>ノウサンブツ</t>
    </rPh>
    <rPh sb="29" eb="31">
      <t>セイサン</t>
    </rPh>
    <rPh sb="32" eb="34">
      <t>カコウ</t>
    </rPh>
    <rPh sb="35" eb="36">
      <t>カカ</t>
    </rPh>
    <rPh sb="37" eb="39">
      <t>ウリアゲ</t>
    </rPh>
    <rPh sb="39" eb="40">
      <t>ダカ</t>
    </rPh>
    <rPh sb="44" eb="46">
      <t>イカ</t>
    </rPh>
    <rPh sb="46" eb="47">
      <t>オナ</t>
    </rPh>
    <rPh sb="51" eb="54">
      <t>ワリイジョウ</t>
    </rPh>
    <rPh sb="55" eb="57">
      <t>ヒンモク</t>
    </rPh>
    <rPh sb="57" eb="59">
      <t>テンカン</t>
    </rPh>
    <rPh sb="60" eb="61">
      <t>オコナ</t>
    </rPh>
    <rPh sb="66" eb="67">
      <t>マタ</t>
    </rPh>
    <rPh sb="68" eb="70">
      <t>モクヒョウ</t>
    </rPh>
    <rPh sb="70" eb="72">
      <t>ネンド</t>
    </rPh>
    <rPh sb="75" eb="76">
      <t>オコナ</t>
    </rPh>
    <phoneticPr fontId="3"/>
  </si>
  <si>
    <t>b　事業実施前３年度内に経営面積又は農産物売上高（農産物の生産・加工に係る売上高をいう。以下同じ）の４割以上の品目転換を行っている、又は目標年度までに行うこととしている。</t>
    <rPh sb="2" eb="4">
      <t>ジギョウ</t>
    </rPh>
    <rPh sb="4" eb="6">
      <t>ジッシ</t>
    </rPh>
    <rPh sb="6" eb="7">
      <t>マエ</t>
    </rPh>
    <rPh sb="8" eb="11">
      <t>ネンドナイ</t>
    </rPh>
    <rPh sb="12" eb="14">
      <t>ケイエイ</t>
    </rPh>
    <rPh sb="14" eb="16">
      <t>メンセキ</t>
    </rPh>
    <rPh sb="16" eb="17">
      <t>マタ</t>
    </rPh>
    <rPh sb="18" eb="21">
      <t>ノウサンブツ</t>
    </rPh>
    <rPh sb="21" eb="23">
      <t>ウリアゲ</t>
    </rPh>
    <rPh sb="23" eb="24">
      <t>ダカ</t>
    </rPh>
    <rPh sb="25" eb="28">
      <t>ノウサンブツ</t>
    </rPh>
    <rPh sb="29" eb="31">
      <t>セイサン</t>
    </rPh>
    <rPh sb="32" eb="34">
      <t>カコウ</t>
    </rPh>
    <rPh sb="35" eb="36">
      <t>カカ</t>
    </rPh>
    <rPh sb="37" eb="39">
      <t>ウリアゲ</t>
    </rPh>
    <rPh sb="39" eb="40">
      <t>ダカ</t>
    </rPh>
    <rPh sb="44" eb="46">
      <t>イカ</t>
    </rPh>
    <rPh sb="46" eb="47">
      <t>オナ</t>
    </rPh>
    <rPh sb="51" eb="54">
      <t>ワリイジョウ</t>
    </rPh>
    <rPh sb="55" eb="57">
      <t>ヒンモク</t>
    </rPh>
    <rPh sb="57" eb="59">
      <t>テンカン</t>
    </rPh>
    <rPh sb="60" eb="61">
      <t>オコナ</t>
    </rPh>
    <rPh sb="66" eb="67">
      <t>マタ</t>
    </rPh>
    <rPh sb="68" eb="70">
      <t>モクヒョウ</t>
    </rPh>
    <rPh sb="70" eb="72">
      <t>ネンド</t>
    </rPh>
    <rPh sb="75" eb="76">
      <t>オコナ</t>
    </rPh>
    <phoneticPr fontId="3"/>
  </si>
  <si>
    <t>④</t>
    <phoneticPr fontId="3"/>
  </si>
  <si>
    <t>農業経営の複合化</t>
    <rPh sb="0" eb="2">
      <t>ノウギョウ</t>
    </rPh>
    <rPh sb="2" eb="4">
      <t>ケイエイ</t>
    </rPh>
    <rPh sb="5" eb="8">
      <t>フクゴウカ</t>
    </rPh>
    <phoneticPr fontId="3"/>
  </si>
  <si>
    <t>イ　GLOBALG.A.P.又はASIAGAPの認証を取得している。</t>
    <phoneticPr fontId="3"/>
  </si>
  <si>
    <t>ウ　青色申告を行っている又は目標年度までに行うこととしている。</t>
    <phoneticPr fontId="3"/>
  </si>
  <si>
    <t>１点</t>
    <rPh sb="1" eb="2">
      <t>テン</t>
    </rPh>
    <phoneticPr fontId="3"/>
  </si>
  <si>
    <t>エ　農業版BCP（事業継続計画） を策定している。</t>
    <phoneticPr fontId="12"/>
  </si>
  <si>
    <t>⑥</t>
    <phoneticPr fontId="3"/>
  </si>
  <si>
    <t>環境配慮の取組</t>
    <rPh sb="0" eb="2">
      <t>カンキョウ</t>
    </rPh>
    <rPh sb="2" eb="4">
      <t>ハイリョ</t>
    </rPh>
    <rPh sb="5" eb="7">
      <t>トリク</t>
    </rPh>
    <phoneticPr fontId="3"/>
  </si>
  <si>
    <t>事業実施前３年度内に化石燃料を使用しない園芸施設への取組の移行による温室効果ガスの削減又は化学農薬・化学肥料使用量の削減を行っている又は目標年度までに行うこととしている。</t>
    <phoneticPr fontId="12"/>
  </si>
  <si>
    <t>⑦</t>
    <phoneticPr fontId="3"/>
  </si>
  <si>
    <t>農作業の共同化</t>
    <rPh sb="0" eb="3">
      <t>ノウサギョウ</t>
    </rPh>
    <rPh sb="4" eb="7">
      <t>キョウドウカ</t>
    </rPh>
    <phoneticPr fontId="3"/>
  </si>
  <si>
    <t>事業実施主体が認める者であって、自らの経営に係る農作業について他の農業者と共同して行っている又は目標年度までに行うこととしている。</t>
    <phoneticPr fontId="12"/>
  </si>
  <si>
    <t>⑧</t>
    <phoneticPr fontId="3"/>
  </si>
  <si>
    <t>労働時間の縮減</t>
    <rPh sb="0" eb="2">
      <t>ロウドウ</t>
    </rPh>
    <rPh sb="2" eb="4">
      <t>ジカン</t>
    </rPh>
    <rPh sb="5" eb="7">
      <t>シュクゲン</t>
    </rPh>
    <phoneticPr fontId="3"/>
  </si>
  <si>
    <t>事業実施主体が認める者であって、栽培技術等の改善、作業の効率化等により農作業の一部又は全部の労働時間についてａからｃの取組に該当している。</t>
    <phoneticPr fontId="12"/>
  </si>
  <si>
    <t>ａ　目標年度までに10％以上縮減する。</t>
    <rPh sb="2" eb="4">
      <t>モクヒョウ</t>
    </rPh>
    <rPh sb="4" eb="6">
      <t>ネンド</t>
    </rPh>
    <rPh sb="12" eb="14">
      <t>イジョウ</t>
    </rPh>
    <rPh sb="14" eb="16">
      <t>シュクゲン</t>
    </rPh>
    <phoneticPr fontId="12"/>
  </si>
  <si>
    <t>b　目標年度までに20％以上縮減する。</t>
    <rPh sb="2" eb="4">
      <t>モクヒョウ</t>
    </rPh>
    <rPh sb="4" eb="6">
      <t>ネンド</t>
    </rPh>
    <rPh sb="12" eb="14">
      <t>イジョウ</t>
    </rPh>
    <rPh sb="14" eb="16">
      <t>シュクゲン</t>
    </rPh>
    <phoneticPr fontId="12"/>
  </si>
  <si>
    <t>c　目標年度までに50％以上縮減する。</t>
    <phoneticPr fontId="12"/>
  </si>
  <si>
    <t>⑨</t>
    <phoneticPr fontId="3"/>
  </si>
  <si>
    <t>農産物の輸出を行う（他者との連携による取組を含む。）</t>
    <phoneticPr fontId="3"/>
  </si>
  <si>
    <t>以下に該当する場合は、それぞれ加点する。</t>
    <rPh sb="0" eb="2">
      <t>イカ</t>
    </rPh>
    <phoneticPr fontId="12"/>
  </si>
  <si>
    <t>a　農産物の輸出を行っている場合（他者との連携による取組を含む。）</t>
    <rPh sb="9" eb="10">
      <t>オコナ</t>
    </rPh>
    <rPh sb="14" eb="16">
      <t>バアイ</t>
    </rPh>
    <phoneticPr fontId="3"/>
  </si>
  <si>
    <t>c　目標年度までに農産物売上高の１５％以上を輸出に振り向ける場合</t>
    <rPh sb="2" eb="4">
      <t>モクヒョウ</t>
    </rPh>
    <rPh sb="4" eb="6">
      <t>ネンド</t>
    </rPh>
    <rPh sb="9" eb="12">
      <t>ノウサンブツ</t>
    </rPh>
    <rPh sb="12" eb="13">
      <t>ウ</t>
    </rPh>
    <rPh sb="13" eb="14">
      <t>ア</t>
    </rPh>
    <rPh sb="14" eb="15">
      <t>ダカ</t>
    </rPh>
    <rPh sb="19" eb="21">
      <t>イジョウ</t>
    </rPh>
    <rPh sb="22" eb="24">
      <t>ユシュツ</t>
    </rPh>
    <rPh sb="25" eb="26">
      <t>フ</t>
    </rPh>
    <rPh sb="27" eb="28">
      <t>ム</t>
    </rPh>
    <rPh sb="30" eb="32">
      <t>バアイ</t>
    </rPh>
    <phoneticPr fontId="3"/>
  </si>
  <si>
    <t>b　輸出事業計画の認定を受けている、又は認定を受けた輸出事業計画に連携者として位置付けられている場合</t>
    <rPh sb="2" eb="4">
      <t>ユシュツ</t>
    </rPh>
    <rPh sb="4" eb="6">
      <t>ジギョウ</t>
    </rPh>
    <rPh sb="6" eb="8">
      <t>ケイカク</t>
    </rPh>
    <rPh sb="9" eb="11">
      <t>ニンテイ</t>
    </rPh>
    <rPh sb="12" eb="13">
      <t>ウ</t>
    </rPh>
    <rPh sb="18" eb="19">
      <t>マタ</t>
    </rPh>
    <rPh sb="20" eb="22">
      <t>ニンテイ</t>
    </rPh>
    <rPh sb="23" eb="24">
      <t>ウ</t>
    </rPh>
    <rPh sb="33" eb="35">
      <t>レンケイ</t>
    </rPh>
    <rPh sb="35" eb="36">
      <t>シャ</t>
    </rPh>
    <rPh sb="39" eb="42">
      <t>イチヅ</t>
    </rPh>
    <rPh sb="48" eb="50">
      <t>バアイ</t>
    </rPh>
    <phoneticPr fontId="3"/>
  </si>
  <si>
    <t>⑩</t>
    <phoneticPr fontId="12"/>
  </si>
  <si>
    <t>事業実施年度に就農する者又は就農後5年度以内の者である。
ただし、認定就農者である場合に限る。</t>
    <rPh sb="19" eb="20">
      <t>ド</t>
    </rPh>
    <rPh sb="33" eb="35">
      <t>ニンテイ</t>
    </rPh>
    <rPh sb="35" eb="38">
      <t>シュウノウシャ</t>
    </rPh>
    <rPh sb="41" eb="43">
      <t>バアイ</t>
    </rPh>
    <rPh sb="44" eb="45">
      <t>カギ</t>
    </rPh>
    <phoneticPr fontId="12"/>
  </si>
  <si>
    <t>⑪</t>
    <phoneticPr fontId="12"/>
  </si>
  <si>
    <t>ｂ　ａの加点対象者が受け入れた農業研修生が、過去５年以内に研修を終了して独立し、認定就農者又は認定農業者となった場合、、独立した農業研修生１名につき１点（３名以上は一律に３点）加点する。</t>
    <phoneticPr fontId="12"/>
  </si>
  <si>
    <t>１～３点</t>
    <rPh sb="3" eb="4">
      <t>テン</t>
    </rPh>
    <phoneticPr fontId="12"/>
  </si>
  <si>
    <t>⑫</t>
    <phoneticPr fontId="12"/>
  </si>
  <si>
    <t>以下のいずれかに該当する取組である。
ア　女性農業者（自らが農業経営を行っている又は部門間で区分経理を行っている場合に当該部門の責任者である者）
イ　代表者が女性であるか、役員若しくは構成員のうち女性が過半を占める法人又は任意組織
ウ　法人又は任意組織であって、部門間で区分経理を行っている場合に女性が当該部門の責任者であるもの</t>
    <rPh sb="0" eb="2">
      <t>イカ</t>
    </rPh>
    <rPh sb="8" eb="10">
      <t>ガイトウ</t>
    </rPh>
    <rPh sb="12" eb="13">
      <t>ト</t>
    </rPh>
    <rPh sb="13" eb="14">
      <t>ク</t>
    </rPh>
    <rPh sb="28" eb="29">
      <t>ミズカ</t>
    </rPh>
    <rPh sb="31" eb="33">
      <t>ノウギョウ</t>
    </rPh>
    <rPh sb="33" eb="35">
      <t>ケイエイ</t>
    </rPh>
    <rPh sb="36" eb="37">
      <t>オコナ</t>
    </rPh>
    <rPh sb="41" eb="42">
      <t>マタ</t>
    </rPh>
    <rPh sb="43" eb="46">
      <t>ブモンカン</t>
    </rPh>
    <rPh sb="47" eb="49">
      <t>クブン</t>
    </rPh>
    <rPh sb="49" eb="51">
      <t>ケイリ</t>
    </rPh>
    <rPh sb="52" eb="53">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0" eb="111">
      <t>マタ</t>
    </rPh>
    <rPh sb="112" eb="114">
      <t>ニンイ</t>
    </rPh>
    <rPh sb="114" eb="116">
      <t>ソシキ</t>
    </rPh>
    <rPh sb="119" eb="121">
      <t>ホウジン</t>
    </rPh>
    <rPh sb="121" eb="122">
      <t>マタ</t>
    </rPh>
    <rPh sb="123" eb="125">
      <t>ニンイ</t>
    </rPh>
    <rPh sb="125" eb="127">
      <t>ソシキ</t>
    </rPh>
    <rPh sb="132" eb="135">
      <t>ブモンカン</t>
    </rPh>
    <rPh sb="136" eb="138">
      <t>クブン</t>
    </rPh>
    <rPh sb="138" eb="140">
      <t>ケイリ</t>
    </rPh>
    <rPh sb="141" eb="142">
      <t>オコナ</t>
    </rPh>
    <rPh sb="146" eb="148">
      <t>バアイ</t>
    </rPh>
    <rPh sb="149" eb="151">
      <t>ジョセイ</t>
    </rPh>
    <rPh sb="152" eb="154">
      <t>トウガイ</t>
    </rPh>
    <rPh sb="154" eb="156">
      <t>ブモン</t>
    </rPh>
    <rPh sb="157" eb="160">
      <t>セキニンシャ</t>
    </rPh>
    <phoneticPr fontId="12"/>
  </si>
  <si>
    <t>合計</t>
    <rPh sb="0" eb="2">
      <t>ゴウケイ</t>
    </rPh>
    <phoneticPr fontId="12"/>
  </si>
  <si>
    <t>⑬</t>
    <phoneticPr fontId="12"/>
  </si>
  <si>
    <t>⑭</t>
    <phoneticPr fontId="3"/>
  </si>
  <si>
    <t>中山間地域での取組</t>
    <rPh sb="0" eb="1">
      <t>チュウ</t>
    </rPh>
    <rPh sb="1" eb="3">
      <t>サンカン</t>
    </rPh>
    <rPh sb="3" eb="5">
      <t>チイキ</t>
    </rPh>
    <rPh sb="7" eb="9">
      <t>トリク</t>
    </rPh>
    <phoneticPr fontId="12"/>
  </si>
  <si>
    <t>事業実施主体が認める者であって、本事業をはじめとする経営発展に向けた取組について、農業協同組合・農業協同組合連合会、農業経営相談所等の関係機関・支援機関のサポート体制が構築されている。</t>
    <rPh sb="0" eb="2">
      <t>ジギョウ</t>
    </rPh>
    <rPh sb="2" eb="4">
      <t>ジッシ</t>
    </rPh>
    <rPh sb="4" eb="6">
      <t>シュタイ</t>
    </rPh>
    <rPh sb="7" eb="8">
      <t>ミト</t>
    </rPh>
    <rPh sb="10" eb="11">
      <t>シャ</t>
    </rPh>
    <rPh sb="16" eb="17">
      <t>ホン</t>
    </rPh>
    <rPh sb="17" eb="19">
      <t>ジギョウ</t>
    </rPh>
    <rPh sb="26" eb="28">
      <t>ケイエイ</t>
    </rPh>
    <rPh sb="28" eb="30">
      <t>ハッテン</t>
    </rPh>
    <rPh sb="31" eb="32">
      <t>ム</t>
    </rPh>
    <rPh sb="34" eb="36">
      <t>トリクミ</t>
    </rPh>
    <rPh sb="41" eb="43">
      <t>ノウギョウ</t>
    </rPh>
    <rPh sb="43" eb="45">
      <t>キョウドウ</t>
    </rPh>
    <rPh sb="45" eb="47">
      <t>クミアイ</t>
    </rPh>
    <rPh sb="48" eb="50">
      <t>ノウギョウ</t>
    </rPh>
    <rPh sb="50" eb="52">
      <t>キョウドウ</t>
    </rPh>
    <rPh sb="52" eb="54">
      <t>クミアイ</t>
    </rPh>
    <rPh sb="54" eb="57">
      <t>レンゴウカイ</t>
    </rPh>
    <rPh sb="58" eb="60">
      <t>ノウギョウ</t>
    </rPh>
    <rPh sb="60" eb="62">
      <t>ケイエイ</t>
    </rPh>
    <rPh sb="62" eb="64">
      <t>ソウダン</t>
    </rPh>
    <rPh sb="64" eb="65">
      <t>ジョ</t>
    </rPh>
    <rPh sb="65" eb="66">
      <t>トウ</t>
    </rPh>
    <rPh sb="67" eb="69">
      <t>カンケイ</t>
    </rPh>
    <rPh sb="69" eb="71">
      <t>キカン</t>
    </rPh>
    <rPh sb="72" eb="74">
      <t>シエン</t>
    </rPh>
    <rPh sb="74" eb="76">
      <t>キカン</t>
    </rPh>
    <rPh sb="81" eb="83">
      <t>タイセイ</t>
    </rPh>
    <rPh sb="84" eb="86">
      <t>コウチク</t>
    </rPh>
    <phoneticPr fontId="12"/>
  </si>
  <si>
    <t>０．５点</t>
    <rPh sb="3" eb="4">
      <t>テン</t>
    </rPh>
    <phoneticPr fontId="12"/>
  </si>
  <si>
    <t>事業実施主体が認める者であって、本事業により導入した機械等を活用する農地等の概ね８割が中山間地域等直接支払交付金実施要領第４の対象地域であり、かつ同要領第４の対象農用地が存在する地域内の農地である。</t>
    <rPh sb="0" eb="2">
      <t>ジギョウ</t>
    </rPh>
    <rPh sb="2" eb="4">
      <t>ジッシ</t>
    </rPh>
    <rPh sb="4" eb="6">
      <t>シュタイ</t>
    </rPh>
    <rPh sb="7" eb="8">
      <t>ミト</t>
    </rPh>
    <rPh sb="10" eb="11">
      <t>シャ</t>
    </rPh>
    <rPh sb="16" eb="17">
      <t>ホン</t>
    </rPh>
    <rPh sb="17" eb="19">
      <t>ジギョウ</t>
    </rPh>
    <rPh sb="22" eb="24">
      <t>ドウニュウ</t>
    </rPh>
    <rPh sb="26" eb="28">
      <t>キカイ</t>
    </rPh>
    <rPh sb="28" eb="29">
      <t>トウ</t>
    </rPh>
    <rPh sb="30" eb="32">
      <t>カツヨウ</t>
    </rPh>
    <rPh sb="34" eb="36">
      <t>ノウチ</t>
    </rPh>
    <rPh sb="36" eb="37">
      <t>トウ</t>
    </rPh>
    <rPh sb="38" eb="39">
      <t>オオム</t>
    </rPh>
    <rPh sb="41" eb="42">
      <t>ワリ</t>
    </rPh>
    <rPh sb="43" eb="44">
      <t>チュウ</t>
    </rPh>
    <rPh sb="44" eb="46">
      <t>サンカン</t>
    </rPh>
    <rPh sb="46" eb="48">
      <t>チイキ</t>
    </rPh>
    <rPh sb="48" eb="49">
      <t>トウ</t>
    </rPh>
    <rPh sb="49" eb="51">
      <t>チョクセツ</t>
    </rPh>
    <rPh sb="51" eb="53">
      <t>シハライ</t>
    </rPh>
    <rPh sb="53" eb="56">
      <t>コウフキン</t>
    </rPh>
    <rPh sb="56" eb="58">
      <t>ジッシ</t>
    </rPh>
    <rPh sb="58" eb="60">
      <t>ヨウリョウ</t>
    </rPh>
    <rPh sb="60" eb="61">
      <t>ダイ</t>
    </rPh>
    <rPh sb="63" eb="65">
      <t>タイショウ</t>
    </rPh>
    <rPh sb="65" eb="67">
      <t>チイキ</t>
    </rPh>
    <rPh sb="73" eb="74">
      <t>ドウ</t>
    </rPh>
    <rPh sb="74" eb="76">
      <t>ヨウリョウ</t>
    </rPh>
    <rPh sb="76" eb="77">
      <t>ダイ</t>
    </rPh>
    <rPh sb="79" eb="81">
      <t>タイショウ</t>
    </rPh>
    <rPh sb="81" eb="84">
      <t>ノウヨウチ</t>
    </rPh>
    <rPh sb="85" eb="87">
      <t>ソンザイ</t>
    </rPh>
    <rPh sb="89" eb="91">
      <t>チイキ</t>
    </rPh>
    <rPh sb="91" eb="92">
      <t>ナイ</t>
    </rPh>
    <rPh sb="93" eb="95">
      <t>ノウチ</t>
    </rPh>
    <phoneticPr fontId="12"/>
  </si>
  <si>
    <t>サポート体制の構築</t>
    <rPh sb="4" eb="6">
      <t>タイセイ</t>
    </rPh>
    <rPh sb="7" eb="9">
      <t>コウチク</t>
    </rPh>
    <phoneticPr fontId="12"/>
  </si>
  <si>
    <t>新規就農者</t>
    <rPh sb="0" eb="2">
      <t>シンキ</t>
    </rPh>
    <rPh sb="2" eb="4">
      <t>シュウノウ</t>
    </rPh>
    <rPh sb="4" eb="5">
      <t>シャ</t>
    </rPh>
    <phoneticPr fontId="3"/>
  </si>
  <si>
    <t>収入</t>
    <rPh sb="0" eb="2">
      <t>シュウニュウ</t>
    </rPh>
    <phoneticPr fontId="3"/>
  </si>
  <si>
    <t>費用</t>
    <rPh sb="0" eb="2">
      <t>ヒヨウ</t>
    </rPh>
    <phoneticPr fontId="3"/>
  </si>
  <si>
    <t>人件費</t>
    <rPh sb="0" eb="3">
      <t>ジンケンヒ</t>
    </rPh>
    <phoneticPr fontId="3"/>
  </si>
  <si>
    <t>付加価値額（現状値）</t>
    <rPh sb="0" eb="4">
      <t>フカカチ</t>
    </rPh>
    <rPh sb="4" eb="5">
      <t>ガク</t>
    </rPh>
    <rPh sb="6" eb="8">
      <t>ゲンジョウ</t>
    </rPh>
    <rPh sb="8" eb="9">
      <t>チ</t>
    </rPh>
    <phoneticPr fontId="3"/>
  </si>
  <si>
    <t>算出方法</t>
    <rPh sb="0" eb="2">
      <t>サンシュツ</t>
    </rPh>
    <rPh sb="2" eb="4">
      <t>ホウホウ</t>
    </rPh>
    <phoneticPr fontId="3"/>
  </si>
  <si>
    <t>R2</t>
    <phoneticPr fontId="3"/>
  </si>
  <si>
    <t>R3</t>
    <phoneticPr fontId="3"/>
  </si>
  <si>
    <t>R4</t>
    <phoneticPr fontId="3"/>
  </si>
  <si>
    <t>R5</t>
    <phoneticPr fontId="3"/>
  </si>
  <si>
    <t>R5/R2</t>
    <phoneticPr fontId="3"/>
  </si>
  <si>
    <t>拡大額</t>
    <rPh sb="0" eb="2">
      <t>カクダイ</t>
    </rPh>
    <rPh sb="2" eb="3">
      <t>ガク</t>
    </rPh>
    <phoneticPr fontId="3"/>
  </si>
  <si>
    <t>現状
（　　　　　年）</t>
    <rPh sb="0" eb="2">
      <t>ゲンジョウ</t>
    </rPh>
    <rPh sb="9" eb="10">
      <t>ネン</t>
    </rPh>
    <phoneticPr fontId="12"/>
  </si>
  <si>
    <t>１年目
（　　　　　年）</t>
    <rPh sb="1" eb="2">
      <t>ネン</t>
    </rPh>
    <rPh sb="2" eb="3">
      <t>メ</t>
    </rPh>
    <rPh sb="10" eb="11">
      <t>ネン</t>
    </rPh>
    <phoneticPr fontId="12"/>
  </si>
  <si>
    <t>２年目
（　　　　　年）</t>
    <rPh sb="1" eb="3">
      <t>ネンメ</t>
    </rPh>
    <rPh sb="10" eb="11">
      <t>ネン</t>
    </rPh>
    <phoneticPr fontId="12"/>
  </si>
  <si>
    <t>３年目
（　　　　　年）</t>
    <rPh sb="1" eb="3">
      <t>ネンメ</t>
    </rPh>
    <rPh sb="10" eb="11">
      <t>ネン</t>
    </rPh>
    <phoneticPr fontId="12"/>
  </si>
  <si>
    <t>備考</t>
    <rPh sb="0" eb="2">
      <t>ビコウ</t>
    </rPh>
    <phoneticPr fontId="12"/>
  </si>
  <si>
    <t>経営規模(a)</t>
    <rPh sb="0" eb="2">
      <t>ケイエイ</t>
    </rPh>
    <rPh sb="2" eb="4">
      <t>キボ</t>
    </rPh>
    <phoneticPr fontId="22"/>
  </si>
  <si>
    <t>単収(kg/10a)</t>
    <rPh sb="0" eb="2">
      <t>タンシュウ</t>
    </rPh>
    <phoneticPr fontId="22"/>
  </si>
  <si>
    <t>単価（円）</t>
    <rPh sb="0" eb="2">
      <t>タンカ</t>
    </rPh>
    <rPh sb="3" eb="4">
      <t>エン</t>
    </rPh>
    <phoneticPr fontId="22"/>
  </si>
  <si>
    <t>売上高(円)</t>
    <rPh sb="0" eb="3">
      <t>ウリアゲダカ</t>
    </rPh>
    <rPh sb="4" eb="5">
      <t>エン</t>
    </rPh>
    <phoneticPr fontId="22"/>
  </si>
  <si>
    <t>作業受託収入</t>
    <rPh sb="0" eb="2">
      <t>サギョウ</t>
    </rPh>
    <rPh sb="2" eb="4">
      <t>ジュタク</t>
    </rPh>
    <rPh sb="4" eb="6">
      <t>シュウニュウ</t>
    </rPh>
    <phoneticPr fontId="12"/>
  </si>
  <si>
    <t xml:space="preserve"> </t>
    <phoneticPr fontId="12"/>
  </si>
  <si>
    <t>種苗費</t>
    <rPh sb="0" eb="2">
      <t>シュビョウ</t>
    </rPh>
    <rPh sb="2" eb="3">
      <t>ヒ</t>
    </rPh>
    <phoneticPr fontId="12"/>
  </si>
  <si>
    <t>肥料費</t>
    <rPh sb="0" eb="2">
      <t>ヒリョウ</t>
    </rPh>
    <rPh sb="2" eb="3">
      <t>ヒ</t>
    </rPh>
    <phoneticPr fontId="12"/>
  </si>
  <si>
    <t>農具費</t>
    <rPh sb="0" eb="2">
      <t>ノウグ</t>
    </rPh>
    <rPh sb="2" eb="3">
      <t>ヒ</t>
    </rPh>
    <phoneticPr fontId="12"/>
  </si>
  <si>
    <t>諸材料費</t>
    <rPh sb="0" eb="1">
      <t>ショ</t>
    </rPh>
    <rPh sb="1" eb="4">
      <t>ザイリョウヒ</t>
    </rPh>
    <phoneticPr fontId="12"/>
  </si>
  <si>
    <t>修繕費</t>
    <rPh sb="0" eb="3">
      <t>シュウゼンヒ</t>
    </rPh>
    <phoneticPr fontId="12"/>
  </si>
  <si>
    <t>動力光熱費</t>
    <rPh sb="0" eb="2">
      <t>ドウリョク</t>
    </rPh>
    <rPh sb="2" eb="5">
      <t>コウネツヒ</t>
    </rPh>
    <phoneticPr fontId="12"/>
  </si>
  <si>
    <t>a　現状の付加価値額の10％以上の増加</t>
    <rPh sb="2" eb="4">
      <t>ゲンジョウ</t>
    </rPh>
    <rPh sb="5" eb="7">
      <t>フカ</t>
    </rPh>
    <rPh sb="7" eb="9">
      <t>カチ</t>
    </rPh>
    <rPh sb="9" eb="10">
      <t>ガク</t>
    </rPh>
    <rPh sb="14" eb="16">
      <t>イジョウ</t>
    </rPh>
    <rPh sb="17" eb="19">
      <t>ゾウカ</t>
    </rPh>
    <phoneticPr fontId="3"/>
  </si>
  <si>
    <t>６点</t>
    <rPh sb="1" eb="2">
      <t>テン</t>
    </rPh>
    <phoneticPr fontId="12"/>
  </si>
  <si>
    <t>７点</t>
    <rPh sb="1" eb="2">
      <t>テン</t>
    </rPh>
    <phoneticPr fontId="12"/>
  </si>
  <si>
    <t>b　現状の付加価値額の15％以上の増加</t>
    <rPh sb="2" eb="4">
      <t>ゲンジョウ</t>
    </rPh>
    <rPh sb="5" eb="7">
      <t>フカ</t>
    </rPh>
    <rPh sb="7" eb="9">
      <t>カチ</t>
    </rPh>
    <rPh sb="9" eb="10">
      <t>ガク</t>
    </rPh>
    <rPh sb="14" eb="16">
      <t>イジョウ</t>
    </rPh>
    <rPh sb="17" eb="19">
      <t>ゾウカ</t>
    </rPh>
    <phoneticPr fontId="3"/>
  </si>
  <si>
    <t>c　現状の付加価値額の20％以上の増加</t>
    <rPh sb="2" eb="4">
      <t>ゲンジョウ</t>
    </rPh>
    <rPh sb="5" eb="7">
      <t>フカ</t>
    </rPh>
    <rPh sb="7" eb="9">
      <t>カチ</t>
    </rPh>
    <rPh sb="9" eb="10">
      <t>ガク</t>
    </rPh>
    <rPh sb="14" eb="16">
      <t>イジョウ</t>
    </rPh>
    <rPh sb="17" eb="19">
      <t>ゾウカ</t>
    </rPh>
    <phoneticPr fontId="3"/>
  </si>
  <si>
    <t>d　現状の付加価値額の30％以上の増加</t>
    <rPh sb="2" eb="4">
      <t>ゲンジョウ</t>
    </rPh>
    <rPh sb="5" eb="7">
      <t>フカ</t>
    </rPh>
    <rPh sb="7" eb="9">
      <t>カチ</t>
    </rPh>
    <rPh sb="9" eb="10">
      <t>ガク</t>
    </rPh>
    <rPh sb="14" eb="16">
      <t>イジョウ</t>
    </rPh>
    <rPh sb="17" eb="19">
      <t>ゾウカ</t>
    </rPh>
    <phoneticPr fontId="3"/>
  </si>
  <si>
    <t>e　現状の付加価値額の40％以上の増加</t>
    <rPh sb="2" eb="4">
      <t>ゲンジョウ</t>
    </rPh>
    <rPh sb="5" eb="7">
      <t>フカ</t>
    </rPh>
    <rPh sb="7" eb="9">
      <t>カチ</t>
    </rPh>
    <rPh sb="9" eb="10">
      <t>ガク</t>
    </rPh>
    <rPh sb="14" eb="16">
      <t>イジョウ</t>
    </rPh>
    <rPh sb="17" eb="19">
      <t>ゾウカ</t>
    </rPh>
    <phoneticPr fontId="3"/>
  </si>
  <si>
    <t>f　現状の付加価値額の50％以上の増加</t>
    <rPh sb="2" eb="4">
      <t>ゲンジョウ</t>
    </rPh>
    <rPh sb="5" eb="7">
      <t>フカ</t>
    </rPh>
    <rPh sb="7" eb="9">
      <t>カチ</t>
    </rPh>
    <rPh sb="9" eb="10">
      <t>ガク</t>
    </rPh>
    <rPh sb="14" eb="16">
      <t>イジョウ</t>
    </rPh>
    <rPh sb="17" eb="19">
      <t>ゾウカ</t>
    </rPh>
    <phoneticPr fontId="3"/>
  </si>
  <si>
    <t>g　現状の付加価値額の60％以上の増加</t>
    <rPh sb="2" eb="4">
      <t>ゲンジョウ</t>
    </rPh>
    <rPh sb="5" eb="7">
      <t>フカ</t>
    </rPh>
    <rPh sb="7" eb="9">
      <t>カチ</t>
    </rPh>
    <rPh sb="9" eb="10">
      <t>ガク</t>
    </rPh>
    <rPh sb="14" eb="16">
      <t>イジョウ</t>
    </rPh>
    <rPh sb="17" eb="19">
      <t>ゾウカ</t>
    </rPh>
    <phoneticPr fontId="3"/>
  </si>
  <si>
    <t>a　現状から３％以上の増加</t>
    <rPh sb="2" eb="4">
      <t>ゲンジョウ</t>
    </rPh>
    <rPh sb="8" eb="10">
      <t>イジョウ</t>
    </rPh>
    <rPh sb="11" eb="13">
      <t>ゾウカ</t>
    </rPh>
    <phoneticPr fontId="3"/>
  </si>
  <si>
    <t>b　現状から10％以上の増加</t>
    <rPh sb="2" eb="4">
      <t>ゲンジョウ</t>
    </rPh>
    <rPh sb="9" eb="11">
      <t>イジョウ</t>
    </rPh>
    <rPh sb="12" eb="14">
      <t>ゾウカ</t>
    </rPh>
    <phoneticPr fontId="3"/>
  </si>
  <si>
    <t>c　現状から16％以上の増加</t>
    <rPh sb="2" eb="4">
      <t>ゲンジョウ</t>
    </rPh>
    <rPh sb="9" eb="11">
      <t>イジョウ</t>
    </rPh>
    <rPh sb="12" eb="14">
      <t>ゾウカ</t>
    </rPh>
    <phoneticPr fontId="3"/>
  </si>
  <si>
    <t>d　現状から21％以上の増加</t>
    <rPh sb="2" eb="4">
      <t>ゲンジョウ</t>
    </rPh>
    <rPh sb="9" eb="11">
      <t>イジョウ</t>
    </rPh>
    <rPh sb="12" eb="14">
      <t>ゾウカ</t>
    </rPh>
    <phoneticPr fontId="3"/>
  </si>
  <si>
    <t>e　現状から25％以上の増加</t>
    <rPh sb="2" eb="4">
      <t>ゲンジョウ</t>
    </rPh>
    <rPh sb="9" eb="11">
      <t>イジョウ</t>
    </rPh>
    <rPh sb="12" eb="14">
      <t>ゾウカ</t>
    </rPh>
    <phoneticPr fontId="3"/>
  </si>
  <si>
    <t>f　現状から28％以上の増加</t>
    <rPh sb="2" eb="4">
      <t>ゲンジョウ</t>
    </rPh>
    <rPh sb="9" eb="11">
      <t>イジョウ</t>
    </rPh>
    <rPh sb="12" eb="14">
      <t>ゾウカ</t>
    </rPh>
    <phoneticPr fontId="3"/>
  </si>
  <si>
    <t>g　現状から３0％以上の増加</t>
    <rPh sb="2" eb="4">
      <t>ゲンジョウ</t>
    </rPh>
    <rPh sb="9" eb="11">
      <t>イジョウ</t>
    </rPh>
    <rPh sb="12" eb="14">
      <t>ゾウカ</t>
    </rPh>
    <phoneticPr fontId="3"/>
  </si>
  <si>
    <t>ア　拡大率の目標ポイント
　　ただし、⑩新規就農のポイント加点を受ける者を除く
　（ア）目標年度の付加価値額の拡大率（対象：中心経営体）</t>
    <rPh sb="2" eb="4">
      <t>カクダイ</t>
    </rPh>
    <rPh sb="4" eb="5">
      <t>リツ</t>
    </rPh>
    <rPh sb="6" eb="8">
      <t>モクヒョウ</t>
    </rPh>
    <rPh sb="37" eb="38">
      <t>ノゾ</t>
    </rPh>
    <rPh sb="61" eb="63">
      <t>タイショウ</t>
    </rPh>
    <rPh sb="64" eb="69">
      <t>チュウシンケイエイタイ</t>
    </rPh>
    <phoneticPr fontId="12"/>
  </si>
  <si>
    <t>a　100万以上</t>
    <rPh sb="5" eb="6">
      <t>マン</t>
    </rPh>
    <rPh sb="6" eb="8">
      <t>イジョウ</t>
    </rPh>
    <phoneticPr fontId="3"/>
  </si>
  <si>
    <t>b　1５0万以上</t>
    <rPh sb="5" eb="6">
      <t>マン</t>
    </rPh>
    <rPh sb="6" eb="8">
      <t>イジョウ</t>
    </rPh>
    <phoneticPr fontId="3"/>
  </si>
  <si>
    <t>c　300万以上</t>
    <rPh sb="5" eb="6">
      <t>マン</t>
    </rPh>
    <rPh sb="6" eb="8">
      <t>イジョウ</t>
    </rPh>
    <phoneticPr fontId="3"/>
  </si>
  <si>
    <t>d　400万以上</t>
    <rPh sb="5" eb="6">
      <t>マン</t>
    </rPh>
    <rPh sb="6" eb="8">
      <t>イジョウ</t>
    </rPh>
    <phoneticPr fontId="3"/>
  </si>
  <si>
    <t>e　650万以上</t>
    <rPh sb="5" eb="6">
      <t>マン</t>
    </rPh>
    <rPh sb="6" eb="8">
      <t>イジョウ</t>
    </rPh>
    <phoneticPr fontId="3"/>
  </si>
  <si>
    <t>f　1,000万以上</t>
    <rPh sb="7" eb="8">
      <t>マン</t>
    </rPh>
    <rPh sb="8" eb="10">
      <t>イジョウ</t>
    </rPh>
    <phoneticPr fontId="3"/>
  </si>
  <si>
    <t>g　1,500万以上</t>
    <rPh sb="7" eb="8">
      <t>マン</t>
    </rPh>
    <rPh sb="8" eb="10">
      <t>イジョウ</t>
    </rPh>
    <phoneticPr fontId="3"/>
  </si>
  <si>
    <t>a　50万以上</t>
    <rPh sb="4" eb="5">
      <t>マン</t>
    </rPh>
    <rPh sb="5" eb="7">
      <t>イジョウ</t>
    </rPh>
    <phoneticPr fontId="3"/>
  </si>
  <si>
    <t>b　60万以上</t>
    <rPh sb="4" eb="5">
      <t>マン</t>
    </rPh>
    <rPh sb="5" eb="7">
      <t>イジョウ</t>
    </rPh>
    <phoneticPr fontId="3"/>
  </si>
  <si>
    <t>c　70万以上</t>
    <rPh sb="4" eb="5">
      <t>マン</t>
    </rPh>
    <rPh sb="5" eb="7">
      <t>イジョウ</t>
    </rPh>
    <phoneticPr fontId="3"/>
  </si>
  <si>
    <t>d　80万以上</t>
    <rPh sb="4" eb="5">
      <t>マン</t>
    </rPh>
    <rPh sb="5" eb="7">
      <t>イジョウ</t>
    </rPh>
    <phoneticPr fontId="3"/>
  </si>
  <si>
    <t>e　100万以上</t>
    <rPh sb="5" eb="6">
      <t>マン</t>
    </rPh>
    <rPh sb="6" eb="8">
      <t>イジョウ</t>
    </rPh>
    <phoneticPr fontId="3"/>
  </si>
  <si>
    <t>f　120万以上</t>
    <rPh sb="5" eb="6">
      <t>マン</t>
    </rPh>
    <rPh sb="6" eb="8">
      <t>イジョウ</t>
    </rPh>
    <phoneticPr fontId="3"/>
  </si>
  <si>
    <t>g　150万以上</t>
    <rPh sb="5" eb="6">
      <t>マン</t>
    </rPh>
    <rPh sb="6" eb="8">
      <t>イジョウ</t>
    </rPh>
    <phoneticPr fontId="3"/>
  </si>
  <si>
    <t>a　基準額(目標年度における就農後経過年数×50万円)以上</t>
    <rPh sb="2" eb="4">
      <t>キジュン</t>
    </rPh>
    <rPh sb="4" eb="5">
      <t>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3"/>
  </si>
  <si>
    <t>b　基準額の10％増し以上</t>
    <rPh sb="2" eb="4">
      <t>キジュン</t>
    </rPh>
    <rPh sb="4" eb="5">
      <t>ガク</t>
    </rPh>
    <rPh sb="9" eb="10">
      <t>マ</t>
    </rPh>
    <rPh sb="11" eb="13">
      <t>イジョウ</t>
    </rPh>
    <phoneticPr fontId="3"/>
  </si>
  <si>
    <t>c　基準額の20％増し以上</t>
    <rPh sb="2" eb="4">
      <t>キジュン</t>
    </rPh>
    <rPh sb="4" eb="5">
      <t>ガク</t>
    </rPh>
    <rPh sb="9" eb="10">
      <t>マ</t>
    </rPh>
    <rPh sb="11" eb="13">
      <t>イジョウ</t>
    </rPh>
    <phoneticPr fontId="3"/>
  </si>
  <si>
    <t>d　基準額の30％増し以上</t>
    <rPh sb="2" eb="4">
      <t>キジュン</t>
    </rPh>
    <rPh sb="4" eb="5">
      <t>ガク</t>
    </rPh>
    <rPh sb="9" eb="10">
      <t>マ</t>
    </rPh>
    <rPh sb="11" eb="13">
      <t>イジョウ</t>
    </rPh>
    <phoneticPr fontId="3"/>
  </si>
  <si>
    <t>e　基準額の40％増し以上</t>
    <rPh sb="2" eb="4">
      <t>キジュン</t>
    </rPh>
    <rPh sb="4" eb="5">
      <t>ガク</t>
    </rPh>
    <rPh sb="9" eb="10">
      <t>マ</t>
    </rPh>
    <rPh sb="11" eb="13">
      <t>イジョウ</t>
    </rPh>
    <phoneticPr fontId="3"/>
  </si>
  <si>
    <t>ア　拡大率の目標ポイント
　　ただし、⑩新規就農のポイント加点を受ける者を除く
　（イ）目標年度の付加価値額の拡大率（対象：事業実施主体が認める者）</t>
    <rPh sb="2" eb="4">
      <t>カクダイ</t>
    </rPh>
    <rPh sb="4" eb="5">
      <t>リツ</t>
    </rPh>
    <rPh sb="6" eb="8">
      <t>モクヒョウ</t>
    </rPh>
    <rPh sb="37" eb="38">
      <t>ノゾ</t>
    </rPh>
    <phoneticPr fontId="12"/>
  </si>
  <si>
    <t>イ　拡大額の目標ポイント
　　ただし、⑩新規就農のポイント加点を受ける者は（ウ）
　（ア）目標年度の付加価値額の拡大額（対象：中心経営体）</t>
    <rPh sb="2" eb="4">
      <t>カクダイ</t>
    </rPh>
    <rPh sb="4" eb="5">
      <t>ガク</t>
    </rPh>
    <rPh sb="6" eb="8">
      <t>モクヒョウ</t>
    </rPh>
    <rPh sb="20" eb="22">
      <t>シンキ</t>
    </rPh>
    <rPh sb="22" eb="24">
      <t>シュウノウ</t>
    </rPh>
    <rPh sb="29" eb="31">
      <t>カテン</t>
    </rPh>
    <rPh sb="32" eb="33">
      <t>ウ</t>
    </rPh>
    <rPh sb="35" eb="36">
      <t>シャ</t>
    </rPh>
    <phoneticPr fontId="12"/>
  </si>
  <si>
    <t>　（ウ）目標年度の付加価値額の拡大額（対象：⑩新規就農のポイント加点を受ける者）</t>
    <rPh sb="4" eb="6">
      <t>モクヒョウ</t>
    </rPh>
    <rPh sb="6" eb="8">
      <t>ネンド</t>
    </rPh>
    <rPh sb="9" eb="11">
      <t>フカ</t>
    </rPh>
    <rPh sb="11" eb="13">
      <t>カチ</t>
    </rPh>
    <rPh sb="13" eb="14">
      <t>ガク</t>
    </rPh>
    <rPh sb="15" eb="17">
      <t>カクダイ</t>
    </rPh>
    <rPh sb="17" eb="18">
      <t>ガク</t>
    </rPh>
    <rPh sb="19" eb="21">
      <t>タイショウ</t>
    </rPh>
    <rPh sb="23" eb="25">
      <t>シンキ</t>
    </rPh>
    <rPh sb="25" eb="27">
      <t>シュウノウ</t>
    </rPh>
    <rPh sb="32" eb="34">
      <t>カテン</t>
    </rPh>
    <rPh sb="35" eb="36">
      <t>ウ</t>
    </rPh>
    <rPh sb="38" eb="39">
      <t>シャ</t>
    </rPh>
    <phoneticPr fontId="12"/>
  </si>
  <si>
    <t>イ　拡大額の目標ポイント
　　ただし、⑩新規就農のポイント加点を受ける者は（ウ）
　（イ）目標年度の付加価値額の拡大額（対象：事業実施主体が認める者）</t>
    <rPh sb="2" eb="4">
      <t>カクダイ</t>
    </rPh>
    <rPh sb="4" eb="5">
      <t>ガク</t>
    </rPh>
    <rPh sb="6" eb="8">
      <t>モクヒョウ</t>
    </rPh>
    <rPh sb="20" eb="22">
      <t>シンキ</t>
    </rPh>
    <rPh sb="22" eb="24">
      <t>シュウノウ</t>
    </rPh>
    <rPh sb="29" eb="31">
      <t>カテン</t>
    </rPh>
    <rPh sb="32" eb="33">
      <t>ウ</t>
    </rPh>
    <rPh sb="35" eb="36">
      <t>シャ</t>
    </rPh>
    <phoneticPr fontId="12"/>
  </si>
  <si>
    <t>販売費及び一般管理費</t>
    <rPh sb="0" eb="4">
      <t>ハンバイヒオヨ</t>
    </rPh>
    <rPh sb="5" eb="10">
      <t>イッパンカンリヒ</t>
    </rPh>
    <phoneticPr fontId="3"/>
  </si>
  <si>
    <t>収入</t>
    <rPh sb="0" eb="2">
      <t>シュウニュウ</t>
    </rPh>
    <phoneticPr fontId="12"/>
  </si>
  <si>
    <t>役員報酬</t>
    <rPh sb="0" eb="2">
      <t>ヤクイン</t>
    </rPh>
    <rPh sb="2" eb="4">
      <t>ホウシュウ</t>
    </rPh>
    <phoneticPr fontId="12"/>
  </si>
  <si>
    <t>（参考様式）付加価値額の算定根拠</t>
    <rPh sb="1" eb="3">
      <t>サンコウ</t>
    </rPh>
    <rPh sb="3" eb="5">
      <t>ヨウシキ</t>
    </rPh>
    <rPh sb="6" eb="8">
      <t>フカ</t>
    </rPh>
    <rPh sb="8" eb="10">
      <t>カチ</t>
    </rPh>
    <rPh sb="10" eb="11">
      <t>ガク</t>
    </rPh>
    <rPh sb="12" eb="14">
      <t>サンテイ</t>
    </rPh>
    <rPh sb="14" eb="16">
      <t>コンキョ</t>
    </rPh>
    <phoneticPr fontId="25"/>
  </si>
  <si>
    <t>a</t>
    <phoneticPr fontId="3"/>
  </si>
  <si>
    <t>kg/10a</t>
    <phoneticPr fontId="3"/>
  </si>
  <si>
    <t>経営規模</t>
    <rPh sb="0" eb="2">
      <t>ケイエイ</t>
    </rPh>
    <rPh sb="2" eb="4">
      <t>キボ</t>
    </rPh>
    <phoneticPr fontId="22"/>
  </si>
  <si>
    <t>単収</t>
    <rPh sb="0" eb="2">
      <t>タンシュウ</t>
    </rPh>
    <phoneticPr fontId="22"/>
  </si>
  <si>
    <t>円</t>
    <rPh sb="0" eb="1">
      <t>エン</t>
    </rPh>
    <phoneticPr fontId="3"/>
  </si>
  <si>
    <t>売上高</t>
    <rPh sb="0" eb="3">
      <t>ウリアゲダカ</t>
    </rPh>
    <phoneticPr fontId="22"/>
  </si>
  <si>
    <t>単価</t>
    <rPh sb="0" eb="2">
      <t>タンカ</t>
    </rPh>
    <phoneticPr fontId="22"/>
  </si>
  <si>
    <t>費用</t>
    <rPh sb="0" eb="2">
      <t>ヒヨウ</t>
    </rPh>
    <phoneticPr fontId="12"/>
  </si>
  <si>
    <t>期末材料棚卸高</t>
    <rPh sb="0" eb="2">
      <t>キマツ</t>
    </rPh>
    <rPh sb="2" eb="4">
      <t>ザイリョウ</t>
    </rPh>
    <rPh sb="4" eb="6">
      <t>タナオロシ</t>
    </rPh>
    <rPh sb="6" eb="7">
      <t>タカ</t>
    </rPh>
    <phoneticPr fontId="12"/>
  </si>
  <si>
    <t>農薬費</t>
    <rPh sb="0" eb="2">
      <t>ノウヤク</t>
    </rPh>
    <rPh sb="2" eb="3">
      <t>ヒ</t>
    </rPh>
    <phoneticPr fontId="12"/>
  </si>
  <si>
    <t>共済掛金</t>
    <rPh sb="0" eb="2">
      <t>キョウサイ</t>
    </rPh>
    <rPh sb="2" eb="4">
      <t>カケキン</t>
    </rPh>
    <phoneticPr fontId="12"/>
  </si>
  <si>
    <t>賃借料</t>
    <rPh sb="0" eb="3">
      <t>チンシャクリョウ</t>
    </rPh>
    <phoneticPr fontId="3"/>
  </si>
  <si>
    <t>支払地代</t>
    <rPh sb="0" eb="2">
      <t>シハライ</t>
    </rPh>
    <rPh sb="2" eb="4">
      <t>チダイ</t>
    </rPh>
    <phoneticPr fontId="3"/>
  </si>
  <si>
    <t>労務費</t>
    <rPh sb="0" eb="3">
      <t>ロウムヒ</t>
    </rPh>
    <phoneticPr fontId="3"/>
  </si>
  <si>
    <t>材料費</t>
    <rPh sb="0" eb="3">
      <t>ザイリョウヒ</t>
    </rPh>
    <phoneticPr fontId="3"/>
  </si>
  <si>
    <t>製造経費</t>
    <rPh sb="0" eb="2">
      <t>セイゾウ</t>
    </rPh>
    <rPh sb="2" eb="4">
      <t>ケイヒ</t>
    </rPh>
    <phoneticPr fontId="3"/>
  </si>
  <si>
    <t>法定福利費</t>
    <rPh sb="0" eb="5">
      <t>ホウテイフクリヒ</t>
    </rPh>
    <phoneticPr fontId="12"/>
  </si>
  <si>
    <t>給料手当</t>
    <rPh sb="0" eb="2">
      <t>キュウリョウ</t>
    </rPh>
    <rPh sb="2" eb="4">
      <t>テアテ</t>
    </rPh>
    <phoneticPr fontId="12"/>
  </si>
  <si>
    <t>作業委託費</t>
    <rPh sb="0" eb="2">
      <t>サギョウ</t>
    </rPh>
    <rPh sb="2" eb="4">
      <t>イタク</t>
    </rPh>
    <rPh sb="4" eb="5">
      <t>ヒ</t>
    </rPh>
    <phoneticPr fontId="12"/>
  </si>
  <si>
    <t>①</t>
    <phoneticPr fontId="3"/>
  </si>
  <si>
    <t>②</t>
    <phoneticPr fontId="3"/>
  </si>
  <si>
    <t>人件費</t>
    <rPh sb="0" eb="3">
      <t>ジンケンヒ</t>
    </rPh>
    <phoneticPr fontId="12"/>
  </si>
  <si>
    <t>付加価値額</t>
    <rPh sb="0" eb="2">
      <t>フカ</t>
    </rPh>
    <rPh sb="2" eb="4">
      <t>カチ</t>
    </rPh>
    <rPh sb="4" eb="5">
      <t>ガク</t>
    </rPh>
    <phoneticPr fontId="12"/>
  </si>
  <si>
    <t>①－②＋③</t>
    <phoneticPr fontId="3"/>
  </si>
  <si>
    <t>経営体名</t>
    <rPh sb="0" eb="2">
      <t>ケイエイ</t>
    </rPh>
    <rPh sb="2" eb="3">
      <t>タイ</t>
    </rPh>
    <rPh sb="3" eb="4">
      <t>メイ</t>
    </rPh>
    <phoneticPr fontId="3"/>
  </si>
  <si>
    <t>減価償却費</t>
    <rPh sb="0" eb="5">
      <t>ゲンカショウキャクヒ</t>
    </rPh>
    <phoneticPr fontId="3"/>
  </si>
  <si>
    <t>広告宣伝費</t>
    <rPh sb="0" eb="5">
      <t>コウコクセンデンヒ</t>
    </rPh>
    <phoneticPr fontId="3"/>
  </si>
  <si>
    <t>荷造運賃</t>
    <rPh sb="0" eb="4">
      <t>ニヅクリウンチン</t>
    </rPh>
    <phoneticPr fontId="3"/>
  </si>
  <si>
    <t>円/kg</t>
    <rPh sb="0" eb="1">
      <t>エン</t>
    </rPh>
    <phoneticPr fontId="3"/>
  </si>
  <si>
    <t>主食用米</t>
    <rPh sb="0" eb="3">
      <t>シュショクヨウ</t>
    </rPh>
    <rPh sb="3" eb="4">
      <t>マイ</t>
    </rPh>
    <phoneticPr fontId="3"/>
  </si>
  <si>
    <t>給料手当</t>
    <rPh sb="0" eb="2">
      <t>キュウリョウ</t>
    </rPh>
    <rPh sb="2" eb="4">
      <t>テアテ</t>
    </rPh>
    <phoneticPr fontId="3"/>
  </si>
  <si>
    <t>賞与</t>
    <rPh sb="0" eb="2">
      <t>ショウヨ</t>
    </rPh>
    <phoneticPr fontId="3"/>
  </si>
  <si>
    <t>法定福利費</t>
    <rPh sb="0" eb="5">
      <t>ホウテイフクリヒ</t>
    </rPh>
    <phoneticPr fontId="3"/>
  </si>
  <si>
    <t>福利厚生費</t>
    <rPh sb="0" eb="2">
      <t>フクリ</t>
    </rPh>
    <rPh sb="2" eb="5">
      <t>コウセイヒ</t>
    </rPh>
    <phoneticPr fontId="3"/>
  </si>
  <si>
    <t>その他</t>
    <rPh sb="2" eb="3">
      <t>タ</t>
    </rPh>
    <phoneticPr fontId="3"/>
  </si>
  <si>
    <t>営業外収益</t>
    <rPh sb="0" eb="3">
      <t>エイギョウガイ</t>
    </rPh>
    <rPh sb="3" eb="5">
      <t>シュウエキ</t>
    </rPh>
    <phoneticPr fontId="12"/>
  </si>
  <si>
    <t>売上高</t>
    <rPh sb="0" eb="3">
      <t>ウリアゲタカ</t>
    </rPh>
    <phoneticPr fontId="3"/>
  </si>
  <si>
    <t>営業外費用</t>
    <rPh sb="0" eb="3">
      <t>エイギョウガイ</t>
    </rPh>
    <rPh sb="3" eb="5">
      <t>ヒヨウ</t>
    </rPh>
    <phoneticPr fontId="3"/>
  </si>
  <si>
    <t>売上原価</t>
    <rPh sb="0" eb="2">
      <t>ウリアゲ</t>
    </rPh>
    <rPh sb="2" eb="4">
      <t>ゲンカ</t>
    </rPh>
    <phoneticPr fontId="3"/>
  </si>
  <si>
    <t>期首農産物棚卸高</t>
    <rPh sb="0" eb="2">
      <t>キシュ</t>
    </rPh>
    <rPh sb="2" eb="5">
      <t>ノウサンブツ</t>
    </rPh>
    <rPh sb="5" eb="7">
      <t>タナオロシ</t>
    </rPh>
    <rPh sb="7" eb="8">
      <t>ダカ</t>
    </rPh>
    <phoneticPr fontId="3"/>
  </si>
  <si>
    <t>期末農産物棚卸高</t>
    <rPh sb="0" eb="2">
      <t>キマツ</t>
    </rPh>
    <rPh sb="2" eb="5">
      <t>ノウサンブツ</t>
    </rPh>
    <rPh sb="5" eb="7">
      <t>タナオロシ</t>
    </rPh>
    <rPh sb="7" eb="8">
      <t>ダカ</t>
    </rPh>
    <phoneticPr fontId="3"/>
  </si>
  <si>
    <t>拡大率18％（詳細別紙）</t>
    <rPh sb="0" eb="2">
      <t>カクダイ</t>
    </rPh>
    <rPh sb="2" eb="3">
      <t>リツ</t>
    </rPh>
    <rPh sb="7" eb="9">
      <t>ショウサイ</t>
    </rPh>
    <rPh sb="9" eb="11">
      <t>ベッシ</t>
    </rPh>
    <phoneticPr fontId="3"/>
  </si>
  <si>
    <t>・R2決算報告書
・付加価値額の算定根拠</t>
    <rPh sb="3" eb="8">
      <t>ケッサンホウコクショ</t>
    </rPh>
    <rPh sb="10" eb="15">
      <t>フカカチガク</t>
    </rPh>
    <rPh sb="16" eb="20">
      <t>サンテイコンキョ</t>
    </rPh>
    <phoneticPr fontId="3"/>
  </si>
  <si>
    <t>・農地中間管理機構から賃借権の設定を受けている。
・R5まで4haの面積拡大見込み（成果目標に設定）。</t>
    <rPh sb="34" eb="36">
      <t>メンセキ</t>
    </rPh>
    <rPh sb="36" eb="38">
      <t>カクダイ</t>
    </rPh>
    <rPh sb="38" eb="40">
      <t>ミコ</t>
    </rPh>
    <rPh sb="42" eb="44">
      <t>セイカ</t>
    </rPh>
    <rPh sb="44" eb="46">
      <t>モクヒョウ</t>
    </rPh>
    <rPh sb="47" eb="49">
      <t>セッテイ</t>
    </rPh>
    <phoneticPr fontId="3"/>
  </si>
  <si>
    <t>大豆</t>
    <rPh sb="0" eb="2">
      <t>ダイズ</t>
    </rPh>
    <phoneticPr fontId="3"/>
  </si>
  <si>
    <t>ニンジン</t>
    <phoneticPr fontId="3"/>
  </si>
  <si>
    <t>拡大額1,680万円（詳細別紙）</t>
    <rPh sb="0" eb="2">
      <t>カクダイ</t>
    </rPh>
    <rPh sb="2" eb="3">
      <t>ガク</t>
    </rPh>
    <rPh sb="8" eb="10">
      <t>マンエン</t>
    </rPh>
    <rPh sb="11" eb="13">
      <t>ショウサイ</t>
    </rPh>
    <rPh sb="13" eb="15">
      <t>ベッシ</t>
    </rPh>
    <phoneticPr fontId="3"/>
  </si>
  <si>
    <t>・農地台帳
・R5までに拡大計画の記載されている人・農地プラン</t>
    <rPh sb="1" eb="3">
      <t>ノウチ</t>
    </rPh>
    <rPh sb="3" eb="5">
      <t>ダイチョウ</t>
    </rPh>
    <phoneticPr fontId="3"/>
  </si>
  <si>
    <t>全部事項証明書</t>
    <rPh sb="0" eb="7">
      <t>ゼンブジコウショウメイショ</t>
    </rPh>
    <phoneticPr fontId="3"/>
  </si>
  <si>
    <t>法人登記済み</t>
    <rPh sb="0" eb="2">
      <t>ホウジン</t>
    </rPh>
    <rPh sb="2" eb="4">
      <t>トウキ</t>
    </rPh>
    <rPh sb="4" eb="5">
      <t>ス</t>
    </rPh>
    <phoneticPr fontId="3"/>
  </si>
  <si>
    <t>R3.1月にASIAGAP認定を受けた</t>
    <rPh sb="4" eb="5">
      <t>ガツ</t>
    </rPh>
    <rPh sb="13" eb="15">
      <t>ニンテイ</t>
    </rPh>
    <rPh sb="16" eb="17">
      <t>ウ</t>
    </rPh>
    <phoneticPr fontId="3"/>
  </si>
  <si>
    <t>青色申告を行っている</t>
    <rPh sb="0" eb="4">
      <t>アオイロシンコク</t>
    </rPh>
    <rPh sb="5" eb="6">
      <t>オコナ</t>
    </rPh>
    <phoneticPr fontId="3"/>
  </si>
  <si>
    <t>青色申告を証する書類</t>
    <rPh sb="0" eb="2">
      <t>アオイロ</t>
    </rPh>
    <rPh sb="2" eb="4">
      <t>シンコク</t>
    </rPh>
    <rPh sb="5" eb="6">
      <t>ショウ</t>
    </rPh>
    <rPh sb="8" eb="10">
      <t>ショルイ</t>
    </rPh>
    <phoneticPr fontId="3"/>
  </si>
  <si>
    <t>R3年度にコメを3t輸出している。</t>
    <rPh sb="10" eb="12">
      <t>ユシュツ</t>
    </rPh>
    <phoneticPr fontId="3"/>
  </si>
  <si>
    <t>就農日がH29.6.1であり、認定新規就農者である。</t>
    <rPh sb="0" eb="2">
      <t>シュウノウ</t>
    </rPh>
    <rPh sb="2" eb="3">
      <t>ヒ</t>
    </rPh>
    <rPh sb="15" eb="17">
      <t>ニンテイ</t>
    </rPh>
    <rPh sb="17" eb="19">
      <t>シンキ</t>
    </rPh>
    <rPh sb="19" eb="21">
      <t>シュウノウ</t>
    </rPh>
    <rPh sb="21" eb="22">
      <t>シャ</t>
    </rPh>
    <phoneticPr fontId="3"/>
  </si>
  <si>
    <t>就農時年齢42歳である。</t>
  </si>
  <si>
    <t>現在、２名の独立就農希望者を受け入れている。</t>
  </si>
  <si>
    <t>臨時雇用契約書及び独立希望者の意向確認</t>
  </si>
  <si>
    <t>就農氷河期世代の新規就農促進事業の第５の１の（２）のアにより都道府県等が認められている</t>
  </si>
  <si>
    <t>29年に研修をしていたAが、H30.4月に独立し、H31.2月に認定新規就農者となっている。</t>
  </si>
  <si>
    <t>H29研修日誌、独立者の青年等就農計画認定書</t>
  </si>
  <si>
    <t>役員３人のうち2名が女性である。
（※個人農業者（男性）の場合は得点できない。）</t>
  </si>
  <si>
    <t>全部事項証明書、住民票</t>
  </si>
  <si>
    <t>［（主要品目の経営面積等/全経営面積等）※H30.4.1又はR3.12.2］：［（主要品目の経営面積等 / 全経営面積等）※R3.12.2又はR5.3.31］＝1：0.7 以下の場合です。</t>
    <rPh sb="28" eb="29">
      <t>マタ</t>
    </rPh>
    <rPh sb="69" eb="70">
      <t>マタ</t>
    </rPh>
    <phoneticPr fontId="3"/>
  </si>
  <si>
    <t>R2決算書</t>
    <rPh sb="2" eb="5">
      <t>ケッサンショ</t>
    </rPh>
    <phoneticPr fontId="3"/>
  </si>
  <si>
    <t>売上高＋営業外収益</t>
    <rPh sb="0" eb="3">
      <t>ウリアゲダカ</t>
    </rPh>
    <rPh sb="4" eb="7">
      <t>エイギョウガイ</t>
    </rPh>
    <rPh sb="7" eb="9">
      <t>シュウエキ</t>
    </rPh>
    <phoneticPr fontId="3"/>
  </si>
  <si>
    <t>売上原価＋販売費一般管理費</t>
    <rPh sb="0" eb="2">
      <t>ウリアゲ</t>
    </rPh>
    <rPh sb="2" eb="4">
      <t>ゲンカ</t>
    </rPh>
    <rPh sb="5" eb="8">
      <t>ハンバイヒ</t>
    </rPh>
    <rPh sb="8" eb="10">
      <t>イッパン</t>
    </rPh>
    <rPh sb="10" eb="13">
      <t>カンリヒ</t>
    </rPh>
    <phoneticPr fontId="3"/>
  </si>
  <si>
    <t>役員報酬＋法定福利費＋労務費</t>
    <rPh sb="0" eb="4">
      <t>ヤクインホウシュウ</t>
    </rPh>
    <rPh sb="5" eb="10">
      <t>ホウテイフクリヒ</t>
    </rPh>
    <rPh sb="11" eb="14">
      <t>ロウムヒ</t>
    </rPh>
    <phoneticPr fontId="3"/>
  </si>
  <si>
    <t>4haの規模拡大</t>
    <rPh sb="4" eb="6">
      <t>キボ</t>
    </rPh>
    <rPh sb="6" eb="8">
      <t>カクダイ</t>
    </rPh>
    <phoneticPr fontId="3"/>
  </si>
  <si>
    <t>2haの規模拡大</t>
    <rPh sb="4" eb="6">
      <t>キボ</t>
    </rPh>
    <rPh sb="6" eb="8">
      <t>カクダイ</t>
    </rPh>
    <phoneticPr fontId="3"/>
  </si>
  <si>
    <t>目標年-現状値</t>
    <rPh sb="0" eb="2">
      <t>モクヒョウ</t>
    </rPh>
    <rPh sb="2" eb="3">
      <t>ネン</t>
    </rPh>
    <rPh sb="4" eb="6">
      <t>ゲンジョウ</t>
    </rPh>
    <rPh sb="6" eb="7">
      <t>チ</t>
    </rPh>
    <phoneticPr fontId="3"/>
  </si>
  <si>
    <t>（県様式３－１）Ｒ４補正用経営体配分基準ポイントチェック表の参考様式</t>
    <rPh sb="1" eb="2">
      <t>ケン</t>
    </rPh>
    <rPh sb="2" eb="4">
      <t>ヨウシキ</t>
    </rPh>
    <rPh sb="10" eb="12">
      <t>ホセイ</t>
    </rPh>
    <rPh sb="12" eb="13">
      <t>ヨウ</t>
    </rPh>
    <rPh sb="13" eb="16">
      <t>ケイエイタイ</t>
    </rPh>
    <rPh sb="28" eb="29">
      <t>ヒョウ</t>
    </rPh>
    <rPh sb="30" eb="32">
      <t>サンコウ</t>
    </rPh>
    <rPh sb="32" eb="34">
      <t>ヨウシキ</t>
    </rPh>
    <phoneticPr fontId="3"/>
  </si>
  <si>
    <t>R6</t>
    <phoneticPr fontId="3"/>
  </si>
  <si>
    <t>R6/R2</t>
    <phoneticPr fontId="3"/>
  </si>
  <si>
    <t>R6/R3</t>
    <phoneticPr fontId="3"/>
  </si>
  <si>
    <t>R6-R2</t>
    <phoneticPr fontId="3"/>
  </si>
  <si>
    <t>R6-R3</t>
    <phoneticPr fontId="3"/>
  </si>
  <si>
    <t>R5/R3</t>
    <phoneticPr fontId="3"/>
  </si>
  <si>
    <t>ｂ　ａの加点対象者が受け入れた農業研修生が、過去５年以内に研修を終了して独立し、認定就農者又は認定農業者となった場合、独立した農業研修生１名につき１点（３名以上は一律に３点）加点する。</t>
    <phoneticPr fontId="12"/>
  </si>
  <si>
    <t>現状
（　R3　年）</t>
    <rPh sb="0" eb="2">
      <t>ゲンジョウ</t>
    </rPh>
    <rPh sb="8" eb="9">
      <t>ネン</t>
    </rPh>
    <phoneticPr fontId="12"/>
  </si>
  <si>
    <t>１年目
（　R4　年）</t>
    <rPh sb="1" eb="2">
      <t>ネン</t>
    </rPh>
    <rPh sb="2" eb="3">
      <t>メ</t>
    </rPh>
    <rPh sb="9" eb="10">
      <t>ネン</t>
    </rPh>
    <phoneticPr fontId="12"/>
  </si>
  <si>
    <t>２年目
（　R5　年）</t>
    <rPh sb="1" eb="3">
      <t>ネンメ</t>
    </rPh>
    <rPh sb="9" eb="10">
      <t>ネン</t>
    </rPh>
    <phoneticPr fontId="12"/>
  </si>
  <si>
    <t>３年目
（　R6　年）</t>
    <rPh sb="1" eb="3">
      <t>ネンメ</t>
    </rPh>
    <rPh sb="9" eb="10">
      <t>ネン</t>
    </rPh>
    <phoneticPr fontId="12"/>
  </si>
  <si>
    <t>（県様式３－２）Ｒ４補正用　付加価値額の拡大チェック表の参考様式</t>
    <rPh sb="1" eb="2">
      <t>ケン</t>
    </rPh>
    <rPh sb="2" eb="4">
      <t>ヨウシキ</t>
    </rPh>
    <rPh sb="10" eb="12">
      <t>ホセイ</t>
    </rPh>
    <rPh sb="12" eb="13">
      <t>ヨウ</t>
    </rPh>
    <rPh sb="14" eb="16">
      <t>フカ</t>
    </rPh>
    <rPh sb="16" eb="18">
      <t>カチ</t>
    </rPh>
    <rPh sb="18" eb="19">
      <t>ガク</t>
    </rPh>
    <rPh sb="20" eb="22">
      <t>カクダイ</t>
    </rPh>
    <rPh sb="26" eb="27">
      <t>ヒョウ</t>
    </rPh>
    <rPh sb="28" eb="30">
      <t>サンコウ</t>
    </rPh>
    <rPh sb="30" eb="3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</si>
</sst>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 ;[Red]\-#,##0\ "/>
    <numFmt numFmtId="177" formatCode="0_);[Red]\(0\)"/>
    <numFmt numFmtId="178" formatCode="0.0%"/>
    <numFmt numFmtId="184" formatCode="#,##0.0_ &quot;万円&quot;"/>
    <numFmt numFmtId="185" formatCode="#,##0_);[Red]\(#,##0\)"/>
    <numFmt numFmtId="186" formatCode="#,##0.0_ ;[Red]\-#,##0.0\ "/>
    <numFmt numFmtId="187" formatCode="#,##0;&quot;▲ &quot;#,##0"/>
  </numFmts>
  <fonts count="28">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9"/>
      <name val="ＭＳ Ｐ明朝"/>
      <family val="1"/>
      <charset val="128"/>
    </font>
    <font>
      <sz val="11"/>
      <name val="ＭＳ Ｐゴシック"/>
      <family val="3"/>
      <charset val="128"/>
    </font>
    <font>
      <sz val="14"/>
      <name val="ＭＳ 明朝"/>
      <family val="1"/>
      <charset val="128"/>
    </font>
    <font>
      <sz val="14"/>
      <name val="ＭＳ Ｐ明朝"/>
      <family val="1"/>
      <charset val="128"/>
    </font>
    <font>
      <sz val="11"/>
      <name val="ＭＳ Ｐ明朝"/>
      <family val="1"/>
      <charset val="128"/>
    </font>
    <font>
      <sz val="11"/>
      <color theme="1"/>
      <name val="ＭＳ Ｐゴシック"/>
      <family val="2"/>
      <scheme val="minor"/>
    </font>
    <font>
      <sz val="10"/>
      <name val="ＭＳ Ｐ明朝"/>
      <family val="1"/>
      <charset val="128"/>
    </font>
    <font>
      <sz val="10"/>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9"/>
      <color indexed="81"/>
      <name val="MS P ゴシック"/>
      <family val="3"/>
      <charset val="128"/>
    </font>
    <font>
      <b/>
      <sz val="9"/>
      <color indexed="81"/>
      <name val="MS P ゴシック"/>
      <family val="3"/>
      <charset val="128"/>
    </font>
    <font>
      <sz val="12"/>
      <name val="ＭＳ Ｐゴシック"/>
      <family val="3"/>
      <charset val="128"/>
    </font>
    <font>
      <sz val="11"/>
      <name val="ＭＳ Ｐゴシック"/>
      <family val="2"/>
      <scheme val="minor"/>
    </font>
    <font>
      <sz val="11"/>
      <name val="ＭＳ Ｐゴシック"/>
      <family val="3"/>
      <charset val="128"/>
      <scheme val="minor"/>
    </font>
    <font>
      <sz val="11"/>
      <color theme="1"/>
      <name val="ＭＳ Ｐゴシック"/>
      <family val="3"/>
      <charset val="128"/>
      <scheme val="minor"/>
    </font>
    <font>
      <sz val="16"/>
      <name val="ＭＳ Ｐゴシック"/>
      <family val="3"/>
      <charset val="128"/>
    </font>
    <font>
      <sz val="6"/>
      <name val="ＭＳ 明朝"/>
      <family val="1"/>
      <charset val="128"/>
    </font>
    <font>
      <sz val="9"/>
      <color theme="1"/>
      <name val="ＭＳ Ｐ明朝"/>
      <family val="1"/>
      <charset val="128"/>
    </font>
    <font>
      <sz val="12"/>
      <name val="ＭＳ Ｐ明朝"/>
      <family val="1"/>
      <charset val="128"/>
    </font>
    <font>
      <sz val="6"/>
      <name val="ＭＳ Ｐゴシック"/>
      <family val="2"/>
      <charset val="128"/>
      <scheme val="minor"/>
    </font>
    <font>
      <sz val="18"/>
      <color theme="1"/>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1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medium">
        <color indexed="64"/>
      </bottom>
      <diagonal/>
    </border>
    <border>
      <left/>
      <right/>
      <top/>
      <bottom style="medium">
        <color indexed="64"/>
      </bottom>
      <diagonal/>
    </border>
    <border>
      <left style="thin">
        <color indexed="64"/>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left/>
      <right style="medium">
        <color indexed="64"/>
      </right>
      <top/>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thin">
        <color indexed="64"/>
      </right>
      <top style="medium">
        <color indexed="64"/>
      </top>
      <bottom style="thin">
        <color indexed="64"/>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medium">
        <color indexed="64"/>
      </bottom>
      <diagonal/>
    </border>
    <border>
      <left style="hair">
        <color indexed="64"/>
      </left>
      <right/>
      <top style="medium">
        <color indexed="64"/>
      </top>
      <bottom style="medium">
        <color indexed="64"/>
      </bottom>
      <diagonal/>
    </border>
    <border>
      <left/>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s>
  <cellStyleXfs count="13">
    <xf numFmtId="0" fontId="0"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6" fontId="5" fillId="0" borderId="0" applyFont="0" applyFill="0" applyBorder="0" applyAlignment="0" applyProtection="0">
      <alignment vertical="center"/>
    </xf>
    <xf numFmtId="0" fontId="2" fillId="0" borderId="0">
      <alignment vertical="center"/>
    </xf>
    <xf numFmtId="0" fontId="6" fillId="0" borderId="0"/>
    <xf numFmtId="38" fontId="9" fillId="0" borderId="0" applyFont="0" applyFill="0" applyBorder="0" applyAlignment="0" applyProtection="0">
      <alignment vertical="center"/>
    </xf>
    <xf numFmtId="9" fontId="9" fillId="0" borderId="0" applyFont="0" applyFill="0" applyBorder="0" applyAlignment="0" applyProtection="0">
      <alignment vertical="center"/>
    </xf>
    <xf numFmtId="0" fontId="20" fillId="0" borderId="0">
      <alignment vertical="center"/>
    </xf>
    <xf numFmtId="38" fontId="20"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540">
    <xf numFmtId="0" fontId="0" fillId="0" borderId="0" xfId="0"/>
    <xf numFmtId="0" fontId="8" fillId="0" borderId="0" xfId="0" applyFont="1" applyAlignment="1">
      <alignment vertical="center"/>
    </xf>
    <xf numFmtId="0" fontId="11" fillId="2" borderId="0" xfId="0" applyFont="1" applyFill="1" applyAlignment="1">
      <alignment vertical="center"/>
    </xf>
    <xf numFmtId="0" fontId="8" fillId="0" borderId="1" xfId="0" applyFont="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Alignment="1">
      <alignment vertical="center"/>
    </xf>
    <xf numFmtId="0" fontId="11" fillId="0" borderId="0"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176" fontId="4" fillId="0" borderId="2" xfId="2" applyNumberFormat="1" applyFont="1" applyFill="1" applyBorder="1" applyAlignment="1">
      <alignment horizontal="left" vertical="center" wrapText="1"/>
    </xf>
    <xf numFmtId="0" fontId="10" fillId="0" borderId="15" xfId="0" applyFont="1" applyFill="1" applyBorder="1" applyAlignment="1">
      <alignment horizontal="center" vertical="center" wrapText="1"/>
    </xf>
    <xf numFmtId="0" fontId="11" fillId="0" borderId="11"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Alignment="1">
      <alignment horizontal="center" vertical="center"/>
    </xf>
    <xf numFmtId="0" fontId="8" fillId="0" borderId="0" xfId="0" applyFont="1" applyFill="1" applyBorder="1" applyAlignment="1">
      <alignment horizontal="right" vertical="center"/>
    </xf>
    <xf numFmtId="0" fontId="10" fillId="0" borderId="0" xfId="0" applyFont="1" applyFill="1" applyBorder="1" applyAlignment="1">
      <alignment vertical="center" wrapText="1"/>
    </xf>
    <xf numFmtId="177" fontId="14" fillId="4" borderId="10" xfId="2" applyNumberFormat="1" applyFont="1" applyFill="1" applyBorder="1" applyAlignment="1">
      <alignment horizontal="center" vertical="center"/>
    </xf>
    <xf numFmtId="0" fontId="8"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17" fillId="0" borderId="0" xfId="0" applyFont="1" applyFill="1" applyAlignment="1">
      <alignment vertical="center"/>
    </xf>
    <xf numFmtId="0" fontId="8" fillId="3" borderId="1" xfId="0" applyFont="1" applyFill="1" applyBorder="1" applyAlignment="1">
      <alignment horizontal="right" vertical="center"/>
    </xf>
    <xf numFmtId="0" fontId="8" fillId="0" borderId="0" xfId="0" applyFont="1" applyFill="1" applyBorder="1" applyAlignment="1">
      <alignment horizontal="center" vertical="center"/>
    </xf>
    <xf numFmtId="177" fontId="14" fillId="4" borderId="1" xfId="2" applyNumberFormat="1" applyFont="1" applyFill="1" applyBorder="1" applyAlignment="1">
      <alignment horizontal="center" vertical="center"/>
    </xf>
    <xf numFmtId="177" fontId="14" fillId="4" borderId="11" xfId="2" applyNumberFormat="1" applyFont="1" applyFill="1" applyBorder="1" applyAlignment="1">
      <alignment horizontal="center" vertical="center"/>
    </xf>
    <xf numFmtId="0" fontId="11" fillId="4" borderId="1" xfId="0" applyFont="1" applyFill="1" applyBorder="1" applyAlignment="1">
      <alignment vertical="center" wrapText="1"/>
    </xf>
    <xf numFmtId="0" fontId="11" fillId="4" borderId="12" xfId="0" applyFont="1" applyFill="1" applyBorder="1" applyAlignment="1">
      <alignment vertical="center" wrapText="1"/>
    </xf>
    <xf numFmtId="0" fontId="11" fillId="4" borderId="10" xfId="0" applyFont="1" applyFill="1" applyBorder="1" applyAlignment="1">
      <alignment vertical="center" wrapText="1"/>
    </xf>
    <xf numFmtId="0" fontId="10" fillId="0" borderId="4" xfId="0" applyFont="1" applyFill="1" applyBorder="1" applyAlignment="1">
      <alignment vertical="center" wrapText="1"/>
    </xf>
    <xf numFmtId="177" fontId="14" fillId="0" borderId="16" xfId="2" applyNumberFormat="1" applyFont="1" applyFill="1" applyBorder="1" applyAlignment="1">
      <alignment vertical="center"/>
    </xf>
    <xf numFmtId="177" fontId="11" fillId="0" borderId="16" xfId="2" applyNumberFormat="1" applyFont="1" applyFill="1" applyBorder="1" applyAlignment="1">
      <alignment vertical="center"/>
    </xf>
    <xf numFmtId="177" fontId="14" fillId="4" borderId="20" xfId="2" applyNumberFormat="1" applyFont="1" applyFill="1" applyBorder="1" applyAlignment="1">
      <alignment horizontal="center" vertical="center"/>
    </xf>
    <xf numFmtId="177" fontId="14" fillId="4" borderId="21" xfId="2" applyNumberFormat="1" applyFont="1" applyFill="1" applyBorder="1" applyAlignment="1">
      <alignment horizontal="center" vertical="center"/>
    </xf>
    <xf numFmtId="177" fontId="14" fillId="4" borderId="20" xfId="2" applyNumberFormat="1" applyFont="1" applyFill="1" applyBorder="1" applyAlignment="1">
      <alignment vertical="center"/>
    </xf>
    <xf numFmtId="177" fontId="11" fillId="4" borderId="20" xfId="2" applyNumberFormat="1" applyFont="1" applyFill="1" applyBorder="1" applyAlignment="1">
      <alignment vertical="center"/>
    </xf>
    <xf numFmtId="177" fontId="14" fillId="4" borderId="22" xfId="2" applyNumberFormat="1" applyFont="1" applyFill="1" applyBorder="1" applyAlignment="1">
      <alignment horizontal="center" vertical="center"/>
    </xf>
    <xf numFmtId="177" fontId="11" fillId="4" borderId="22" xfId="2" applyNumberFormat="1" applyFont="1" applyFill="1" applyBorder="1" applyAlignment="1">
      <alignment horizontal="center" vertical="center"/>
    </xf>
    <xf numFmtId="177" fontId="14" fillId="0" borderId="16" xfId="2" applyNumberFormat="1" applyFont="1" applyFill="1" applyBorder="1" applyAlignment="1">
      <alignment horizontal="center" vertical="center"/>
    </xf>
    <xf numFmtId="0" fontId="11" fillId="0" borderId="4" xfId="0" applyFont="1" applyFill="1" applyBorder="1" applyAlignment="1">
      <alignment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176" fontId="4" fillId="0" borderId="22" xfId="2" applyNumberFormat="1" applyFont="1" applyFill="1" applyBorder="1" applyAlignment="1">
      <alignment horizontal="left" vertical="center" wrapText="1"/>
    </xf>
    <xf numFmtId="0" fontId="10" fillId="0" borderId="0" xfId="0" applyFont="1" applyFill="1" applyBorder="1" applyAlignment="1">
      <alignment horizontal="left" vertical="center"/>
    </xf>
    <xf numFmtId="0" fontId="11" fillId="0" borderId="0" xfId="0" applyFont="1" applyFill="1" applyAlignment="1">
      <alignment horizontal="left" vertical="center"/>
    </xf>
    <xf numFmtId="176" fontId="4" fillId="0" borderId="16" xfId="2" applyNumberFormat="1" applyFont="1" applyFill="1" applyBorder="1" applyAlignment="1">
      <alignment horizontal="left" vertical="center" wrapText="1"/>
    </xf>
    <xf numFmtId="176" fontId="4" fillId="0" borderId="4" xfId="2" applyNumberFormat="1" applyFont="1" applyFill="1" applyBorder="1" applyAlignment="1">
      <alignment horizontal="left" vertical="center" wrapText="1"/>
    </xf>
    <xf numFmtId="176" fontId="4" fillId="0" borderId="0" xfId="2" applyNumberFormat="1" applyFont="1" applyFill="1" applyBorder="1" applyAlignment="1">
      <alignment horizontal="left" vertical="center" wrapText="1"/>
    </xf>
    <xf numFmtId="0" fontId="4" fillId="0" borderId="16" xfId="0" applyFont="1" applyFill="1" applyBorder="1" applyAlignment="1">
      <alignment horizontal="left" vertical="center"/>
    </xf>
    <xf numFmtId="0" fontId="11" fillId="0" borderId="0" xfId="0" applyFont="1" applyFill="1" applyBorder="1" applyAlignment="1">
      <alignment horizontal="left" vertical="center"/>
    </xf>
    <xf numFmtId="176" fontId="4" fillId="0" borderId="23" xfId="2" applyNumberFormat="1" applyFont="1" applyFill="1" applyBorder="1" applyAlignment="1">
      <alignment horizontal="left" vertical="center" wrapText="1"/>
    </xf>
    <xf numFmtId="0" fontId="10" fillId="0" borderId="23" xfId="0" applyFont="1" applyFill="1" applyBorder="1" applyAlignment="1">
      <alignment horizontal="center" vertical="center" wrapText="1"/>
    </xf>
    <xf numFmtId="177" fontId="13" fillId="4" borderId="20" xfId="2" applyNumberFormat="1" applyFont="1" applyFill="1" applyBorder="1" applyAlignment="1">
      <alignment horizontal="left" vertical="center" wrapText="1"/>
    </xf>
    <xf numFmtId="176" fontId="4" fillId="0" borderId="24" xfId="2" applyNumberFormat="1" applyFont="1" applyFill="1" applyBorder="1" applyAlignment="1">
      <alignment horizontal="left" vertical="center" wrapText="1"/>
    </xf>
    <xf numFmtId="0" fontId="10" fillId="0" borderId="24" xfId="0" applyFont="1" applyFill="1" applyBorder="1" applyAlignment="1">
      <alignment horizontal="center" vertical="center" wrapText="1"/>
    </xf>
    <xf numFmtId="0" fontId="13" fillId="4" borderId="22" xfId="0" applyFont="1" applyFill="1" applyBorder="1" applyAlignment="1">
      <alignment vertical="center" wrapText="1"/>
    </xf>
    <xf numFmtId="176" fontId="4" fillId="0" borderId="25" xfId="2" applyNumberFormat="1" applyFont="1" applyFill="1" applyBorder="1" applyAlignment="1">
      <alignment horizontal="left" vertical="center" wrapText="1"/>
    </xf>
    <xf numFmtId="0" fontId="10" fillId="0" borderId="25" xfId="0" applyFont="1" applyFill="1" applyBorder="1" applyAlignment="1">
      <alignment horizontal="center" vertical="center" wrapText="1"/>
    </xf>
    <xf numFmtId="0" fontId="13" fillId="4" borderId="21" xfId="0" applyFont="1" applyFill="1" applyBorder="1" applyAlignment="1">
      <alignment vertical="center" wrapText="1"/>
    </xf>
    <xf numFmtId="0" fontId="11" fillId="0" borderId="16" xfId="0" applyFont="1" applyFill="1" applyBorder="1" applyAlignment="1">
      <alignment vertical="center" wrapText="1"/>
    </xf>
    <xf numFmtId="0" fontId="10" fillId="0" borderId="4" xfId="0" applyFont="1" applyFill="1" applyBorder="1" applyAlignment="1">
      <alignment horizontal="center" vertical="center" wrapText="1"/>
    </xf>
    <xf numFmtId="177" fontId="14" fillId="0" borderId="4" xfId="2" applyNumberFormat="1" applyFont="1" applyFill="1" applyBorder="1" applyAlignment="1">
      <alignment horizontal="center" vertical="center"/>
    </xf>
    <xf numFmtId="0" fontId="10" fillId="3" borderId="10"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0" borderId="0" xfId="0" applyFont="1" applyFill="1" applyBorder="1" applyAlignment="1">
      <alignment horizontal="left" vertical="center" wrapText="1"/>
    </xf>
    <xf numFmtId="177" fontId="14" fillId="0" borderId="0" xfId="2" applyNumberFormat="1" applyFont="1" applyFill="1" applyBorder="1" applyAlignment="1">
      <alignment horizontal="center" vertical="center"/>
    </xf>
    <xf numFmtId="176" fontId="4" fillId="0" borderId="29" xfId="2" applyNumberFormat="1" applyFont="1" applyFill="1" applyBorder="1" applyAlignment="1">
      <alignment horizontal="left" vertical="center" wrapText="1"/>
    </xf>
    <xf numFmtId="0" fontId="11" fillId="0" borderId="29" xfId="0" applyFont="1" applyFill="1" applyBorder="1" applyAlignment="1">
      <alignment vertical="center"/>
    </xf>
    <xf numFmtId="177" fontId="10" fillId="0" borderId="29" xfId="2" applyNumberFormat="1" applyFont="1" applyFill="1" applyBorder="1" applyAlignment="1">
      <alignment horizontal="center" vertical="center"/>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177" fontId="11" fillId="0" borderId="34" xfId="2" applyNumberFormat="1" applyFont="1" applyFill="1" applyBorder="1" applyAlignment="1">
      <alignment vertical="center"/>
    </xf>
    <xf numFmtId="177" fontId="11" fillId="4" borderId="32" xfId="2" applyNumberFormat="1" applyFont="1" applyFill="1" applyBorder="1" applyAlignment="1">
      <alignment vertical="center"/>
    </xf>
    <xf numFmtId="177" fontId="11" fillId="4" borderId="35" xfId="2" applyNumberFormat="1" applyFont="1" applyFill="1" applyBorder="1" applyAlignment="1">
      <alignment horizontal="center" vertical="center"/>
    </xf>
    <xf numFmtId="0" fontId="10" fillId="0" borderId="39" xfId="0" applyFont="1" applyFill="1" applyBorder="1" applyAlignment="1">
      <alignment horizontal="center" vertical="center" wrapText="1"/>
    </xf>
    <xf numFmtId="177" fontId="14" fillId="4" borderId="39" xfId="2" applyNumberFormat="1" applyFont="1" applyFill="1" applyBorder="1" applyAlignment="1">
      <alignment horizontal="center" vertical="center"/>
    </xf>
    <xf numFmtId="177" fontId="11" fillId="4" borderId="39" xfId="2" applyNumberFormat="1" applyFont="1" applyFill="1" applyBorder="1" applyAlignment="1">
      <alignment horizontal="center" vertical="center"/>
    </xf>
    <xf numFmtId="177" fontId="11" fillId="4" borderId="41" xfId="2" applyNumberFormat="1"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29" xfId="0" applyFont="1" applyFill="1" applyBorder="1" applyAlignment="1">
      <alignment horizontal="left" vertical="center" wrapText="1"/>
    </xf>
    <xf numFmtId="177" fontId="14" fillId="0" borderId="29" xfId="2" applyNumberFormat="1" applyFont="1" applyFill="1" applyBorder="1" applyAlignment="1">
      <alignment horizontal="center" vertical="center"/>
    </xf>
    <xf numFmtId="0" fontId="11" fillId="0" borderId="42" xfId="0" applyFont="1" applyFill="1" applyBorder="1" applyAlignment="1">
      <alignment vertical="center" wrapText="1"/>
    </xf>
    <xf numFmtId="0" fontId="11" fillId="0" borderId="43" xfId="0" applyFont="1" applyFill="1" applyBorder="1" applyAlignment="1">
      <alignment vertical="center" wrapText="1"/>
    </xf>
    <xf numFmtId="177" fontId="13" fillId="4" borderId="32" xfId="2" applyNumberFormat="1" applyFont="1" applyFill="1" applyBorder="1" applyAlignment="1">
      <alignment horizontal="left" vertical="center" wrapText="1"/>
    </xf>
    <xf numFmtId="0" fontId="13" fillId="4" borderId="35" xfId="0" applyFont="1" applyFill="1" applyBorder="1" applyAlignment="1">
      <alignment vertical="center" wrapText="1"/>
    </xf>
    <xf numFmtId="0" fontId="13" fillId="4" borderId="33" xfId="0" applyFont="1" applyFill="1" applyBorder="1" applyAlignment="1">
      <alignment vertical="center" wrapText="1"/>
    </xf>
    <xf numFmtId="0" fontId="11" fillId="0" borderId="34" xfId="0" applyFont="1" applyFill="1" applyBorder="1" applyAlignment="1">
      <alignment vertical="center" wrapText="1"/>
    </xf>
    <xf numFmtId="176" fontId="4" fillId="0" borderId="44" xfId="2" applyNumberFormat="1" applyFont="1" applyFill="1" applyBorder="1" applyAlignment="1">
      <alignment horizontal="left" vertical="center" wrapText="1"/>
    </xf>
    <xf numFmtId="0" fontId="10" fillId="0" borderId="44" xfId="0" applyFont="1" applyFill="1" applyBorder="1" applyAlignment="1">
      <alignment horizontal="center" vertical="center" wrapText="1"/>
    </xf>
    <xf numFmtId="177" fontId="14" fillId="4" borderId="45" xfId="2" applyNumberFormat="1" applyFont="1" applyFill="1" applyBorder="1" applyAlignment="1">
      <alignment horizontal="center" vertical="center"/>
    </xf>
    <xf numFmtId="0" fontId="13" fillId="4" borderId="45" xfId="0" applyFont="1" applyFill="1" applyBorder="1" applyAlignment="1">
      <alignment vertical="center" wrapText="1"/>
    </xf>
    <xf numFmtId="0" fontId="13" fillId="4" borderId="46" xfId="0" applyFont="1" applyFill="1" applyBorder="1" applyAlignment="1">
      <alignment vertical="center" wrapText="1"/>
    </xf>
    <xf numFmtId="176" fontId="4" fillId="0" borderId="48" xfId="2" applyNumberFormat="1" applyFont="1" applyFill="1" applyBorder="1" applyAlignment="1">
      <alignment horizontal="left" vertical="center" wrapText="1"/>
    </xf>
    <xf numFmtId="0" fontId="10" fillId="0" borderId="49" xfId="0" applyFont="1" applyFill="1" applyBorder="1" applyAlignment="1">
      <alignment horizontal="center" vertical="center" wrapText="1"/>
    </xf>
    <xf numFmtId="177" fontId="14" fillId="4" borderId="49" xfId="2" applyNumberFormat="1" applyFont="1" applyFill="1" applyBorder="1" applyAlignment="1">
      <alignment horizontal="center" vertical="center"/>
    </xf>
    <xf numFmtId="0" fontId="11" fillId="4" borderId="49" xfId="0" applyFont="1" applyFill="1" applyBorder="1" applyAlignment="1">
      <alignment vertical="center" wrapText="1"/>
    </xf>
    <xf numFmtId="0" fontId="11" fillId="4" borderId="50" xfId="0" applyFont="1" applyFill="1" applyBorder="1" applyAlignment="1">
      <alignment vertical="center" wrapText="1"/>
    </xf>
    <xf numFmtId="0" fontId="11" fillId="0" borderId="51" xfId="0" applyFont="1" applyFill="1" applyBorder="1" applyAlignment="1">
      <alignment vertical="center" wrapText="1"/>
    </xf>
    <xf numFmtId="176" fontId="4" fillId="0" borderId="45" xfId="2" applyNumberFormat="1" applyFont="1" applyFill="1" applyBorder="1" applyAlignment="1">
      <alignment horizontal="left" vertical="center" wrapText="1"/>
    </xf>
    <xf numFmtId="0" fontId="10" fillId="0" borderId="45" xfId="0" applyFont="1" applyFill="1" applyBorder="1" applyAlignment="1">
      <alignment horizontal="center" vertical="center" wrapText="1"/>
    </xf>
    <xf numFmtId="177" fontId="14" fillId="4" borderId="37" xfId="2" applyNumberFormat="1" applyFont="1" applyFill="1" applyBorder="1" applyAlignment="1">
      <alignment horizontal="center" vertical="center"/>
    </xf>
    <xf numFmtId="0" fontId="11" fillId="4" borderId="37" xfId="0" applyFont="1" applyFill="1" applyBorder="1" applyAlignment="1">
      <alignment vertical="center" wrapText="1"/>
    </xf>
    <xf numFmtId="0" fontId="11" fillId="4" borderId="52" xfId="0" applyFont="1" applyFill="1" applyBorder="1" applyAlignment="1">
      <alignment vertical="center" wrapText="1"/>
    </xf>
    <xf numFmtId="176" fontId="4" fillId="0" borderId="55" xfId="2" applyNumberFormat="1" applyFont="1" applyFill="1" applyBorder="1" applyAlignment="1">
      <alignment horizontal="left" vertical="center" wrapText="1"/>
    </xf>
    <xf numFmtId="0" fontId="10" fillId="0" borderId="56" xfId="0" applyFont="1" applyFill="1" applyBorder="1" applyAlignment="1">
      <alignment horizontal="center" vertical="center" wrapText="1"/>
    </xf>
    <xf numFmtId="177" fontId="14" fillId="4" borderId="56" xfId="2" applyNumberFormat="1" applyFont="1" applyFill="1" applyBorder="1" applyAlignment="1">
      <alignment horizontal="center" vertical="center"/>
    </xf>
    <xf numFmtId="0" fontId="11" fillId="4" borderId="56" xfId="0" applyFont="1" applyFill="1" applyBorder="1" applyAlignment="1">
      <alignment vertical="center" wrapText="1"/>
    </xf>
    <xf numFmtId="0" fontId="11" fillId="4" borderId="57" xfId="0" applyFont="1" applyFill="1" applyBorder="1" applyAlignment="1">
      <alignment vertical="center" wrapText="1"/>
    </xf>
    <xf numFmtId="176" fontId="4" fillId="0" borderId="21" xfId="2" applyNumberFormat="1" applyFont="1" applyFill="1" applyBorder="1" applyAlignment="1">
      <alignment horizontal="left" vertical="center" wrapText="1"/>
    </xf>
    <xf numFmtId="0" fontId="11" fillId="4" borderId="21" xfId="0" applyFont="1" applyFill="1" applyBorder="1" applyAlignment="1">
      <alignment vertical="center" wrapText="1"/>
    </xf>
    <xf numFmtId="0" fontId="10" fillId="0" borderId="9" xfId="0" applyFont="1" applyFill="1" applyBorder="1" applyAlignment="1">
      <alignment horizontal="center" vertical="center" wrapText="1"/>
    </xf>
    <xf numFmtId="0" fontId="11" fillId="4" borderId="20" xfId="0" applyFont="1" applyFill="1" applyBorder="1" applyAlignment="1">
      <alignment vertical="center" wrapText="1"/>
    </xf>
    <xf numFmtId="176" fontId="4" fillId="0" borderId="49" xfId="2" applyNumberFormat="1" applyFont="1" applyFill="1" applyBorder="1" applyAlignment="1">
      <alignment horizontal="left" vertical="center" wrapText="1"/>
    </xf>
    <xf numFmtId="0" fontId="11" fillId="4" borderId="27" xfId="0" applyFont="1" applyFill="1" applyBorder="1" applyAlignment="1">
      <alignment vertical="center" wrapText="1"/>
    </xf>
    <xf numFmtId="0" fontId="11" fillId="4" borderId="58" xfId="0" applyFont="1" applyFill="1" applyBorder="1" applyAlignment="1">
      <alignment vertical="center" wrapText="1"/>
    </xf>
    <xf numFmtId="0" fontId="11" fillId="4" borderId="59" xfId="0" applyFont="1" applyFill="1" applyBorder="1" applyAlignment="1">
      <alignment vertical="center" wrapText="1"/>
    </xf>
    <xf numFmtId="0" fontId="11" fillId="4" borderId="45" xfId="0" applyFont="1" applyFill="1" applyBorder="1" applyAlignment="1">
      <alignment vertical="center" wrapText="1"/>
    </xf>
    <xf numFmtId="0" fontId="11" fillId="4" borderId="46" xfId="0" applyFont="1" applyFill="1" applyBorder="1" applyAlignment="1">
      <alignment vertical="center" wrapText="1"/>
    </xf>
    <xf numFmtId="177" fontId="14" fillId="4" borderId="27" xfId="2" applyNumberFormat="1" applyFont="1" applyFill="1" applyBorder="1" applyAlignment="1">
      <alignment horizontal="center" vertical="center"/>
    </xf>
    <xf numFmtId="0" fontId="11" fillId="4" borderId="32" xfId="0" applyFont="1" applyFill="1" applyBorder="1" applyAlignment="1">
      <alignment vertical="center" wrapText="1"/>
    </xf>
    <xf numFmtId="0" fontId="11" fillId="4" borderId="39" xfId="0" applyFont="1" applyFill="1" applyBorder="1" applyAlignment="1">
      <alignment vertical="center" wrapText="1"/>
    </xf>
    <xf numFmtId="0" fontId="11" fillId="4" borderId="41" xfId="0" applyFont="1" applyFill="1" applyBorder="1" applyAlignment="1">
      <alignment vertical="center" wrapText="1"/>
    </xf>
    <xf numFmtId="0" fontId="11" fillId="0" borderId="42" xfId="0" applyFont="1" applyFill="1" applyBorder="1" applyAlignment="1">
      <alignment vertical="center"/>
    </xf>
    <xf numFmtId="0" fontId="11" fillId="0" borderId="43" xfId="0" applyFont="1" applyFill="1" applyBorder="1" applyAlignment="1">
      <alignment vertical="center"/>
    </xf>
    <xf numFmtId="0" fontId="10" fillId="0" borderId="61" xfId="0" applyFont="1" applyFill="1" applyBorder="1" applyAlignment="1">
      <alignment horizontal="center" vertical="center"/>
    </xf>
    <xf numFmtId="0" fontId="10" fillId="0" borderId="62" xfId="0" applyFont="1" applyFill="1" applyBorder="1" applyAlignment="1">
      <alignment horizontal="center" vertical="center" textRotation="255" wrapText="1"/>
    </xf>
    <xf numFmtId="176" fontId="4" fillId="0" borderId="63" xfId="2" applyNumberFormat="1" applyFont="1" applyFill="1" applyBorder="1" applyAlignment="1">
      <alignment horizontal="left" vertical="center" wrapText="1"/>
    </xf>
    <xf numFmtId="0" fontId="10" fillId="0" borderId="63" xfId="0" applyFont="1" applyFill="1" applyBorder="1" applyAlignment="1">
      <alignment horizontal="center" vertical="center" wrapText="1"/>
    </xf>
    <xf numFmtId="177" fontId="14" fillId="4" borderId="62" xfId="2" applyNumberFormat="1" applyFont="1" applyFill="1" applyBorder="1" applyAlignment="1">
      <alignment horizontal="center" vertical="center"/>
    </xf>
    <xf numFmtId="0" fontId="11" fillId="4" borderId="62" xfId="0" applyFont="1" applyFill="1" applyBorder="1" applyAlignment="1">
      <alignment vertical="center" wrapText="1"/>
    </xf>
    <xf numFmtId="0" fontId="11" fillId="4" borderId="65" xfId="0" applyFont="1" applyFill="1" applyBorder="1" applyAlignment="1">
      <alignment vertical="center" wrapText="1"/>
    </xf>
    <xf numFmtId="0" fontId="10" fillId="0" borderId="26" xfId="0" applyFont="1" applyFill="1" applyBorder="1" applyAlignment="1">
      <alignment horizontal="center" vertical="center"/>
    </xf>
    <xf numFmtId="0" fontId="10" fillId="0" borderId="27" xfId="0" applyFont="1" applyFill="1" applyBorder="1" applyAlignment="1">
      <alignment horizontal="center" vertical="center" textRotation="255" wrapText="1"/>
    </xf>
    <xf numFmtId="176" fontId="4" fillId="0" borderId="28" xfId="2" applyNumberFormat="1" applyFont="1" applyFill="1" applyBorder="1" applyAlignment="1">
      <alignment horizontal="left" vertical="center" wrapText="1"/>
    </xf>
    <xf numFmtId="0" fontId="10" fillId="0" borderId="28" xfId="0" applyFont="1" applyFill="1" applyBorder="1" applyAlignment="1">
      <alignment horizontal="center" vertical="center" wrapText="1"/>
    </xf>
    <xf numFmtId="0" fontId="10" fillId="0" borderId="1" xfId="0" applyFont="1" applyFill="1" applyBorder="1" applyAlignment="1">
      <alignment vertical="center" wrapText="1"/>
    </xf>
    <xf numFmtId="176" fontId="4" fillId="0" borderId="20" xfId="2" applyNumberFormat="1" applyFont="1" applyFill="1" applyBorder="1" applyAlignment="1">
      <alignment horizontal="left" vertical="center" wrapText="1"/>
    </xf>
    <xf numFmtId="0" fontId="10" fillId="0" borderId="49" xfId="0" applyFont="1" applyFill="1" applyBorder="1" applyAlignment="1">
      <alignment vertical="center" wrapText="1"/>
    </xf>
    <xf numFmtId="177" fontId="14" fillId="0" borderId="49" xfId="2" applyNumberFormat="1" applyFont="1" applyFill="1" applyBorder="1" applyAlignment="1">
      <alignment vertical="center"/>
    </xf>
    <xf numFmtId="177" fontId="11" fillId="0" borderId="49" xfId="2" applyNumberFormat="1" applyFont="1" applyFill="1" applyBorder="1" applyAlignment="1">
      <alignment vertical="center"/>
    </xf>
    <xf numFmtId="177" fontId="11" fillId="0" borderId="50" xfId="2" applyNumberFormat="1" applyFont="1" applyFill="1" applyBorder="1" applyAlignment="1">
      <alignment vertical="center"/>
    </xf>
    <xf numFmtId="176" fontId="4" fillId="0" borderId="39" xfId="2" applyNumberFormat="1" applyFont="1" applyFill="1" applyBorder="1" applyAlignment="1">
      <alignment horizontal="left" vertical="center" wrapText="1"/>
    </xf>
    <xf numFmtId="176" fontId="4" fillId="0" borderId="6" xfId="2" applyNumberFormat="1" applyFont="1" applyFill="1" applyBorder="1" applyAlignment="1">
      <alignment horizontal="left" vertical="center" wrapText="1"/>
    </xf>
    <xf numFmtId="176" fontId="4" fillId="0" borderId="70" xfId="2"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10" xfId="0" applyFont="1" applyFill="1" applyBorder="1" applyAlignment="1">
      <alignment horizontal="left" vertical="center" wrapText="1"/>
    </xf>
    <xf numFmtId="0" fontId="11" fillId="4" borderId="53" xfId="0" applyFont="1" applyFill="1" applyBorder="1" applyAlignment="1">
      <alignment vertical="center" wrapText="1"/>
    </xf>
    <xf numFmtId="176" fontId="4" fillId="0" borderId="72" xfId="2" applyNumberFormat="1"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11" fillId="4" borderId="73" xfId="0" applyFont="1" applyFill="1" applyBorder="1" applyAlignment="1">
      <alignment vertical="center" wrapText="1"/>
    </xf>
    <xf numFmtId="0" fontId="4" fillId="0" borderId="61" xfId="0" applyFont="1" applyFill="1" applyBorder="1" applyAlignment="1">
      <alignment horizontal="center" vertical="center"/>
    </xf>
    <xf numFmtId="0" fontId="10" fillId="0" borderId="63" xfId="0" applyFont="1" applyFill="1" applyBorder="1" applyAlignment="1">
      <alignment vertical="center" textRotation="255" wrapText="1"/>
    </xf>
    <xf numFmtId="0" fontId="4" fillId="0" borderId="62" xfId="0" applyFont="1" applyFill="1" applyBorder="1" applyAlignment="1">
      <alignment horizontal="left" vertical="center" wrapText="1"/>
    </xf>
    <xf numFmtId="0" fontId="11" fillId="0" borderId="75" xfId="0" applyFont="1" applyFill="1" applyBorder="1" applyAlignment="1">
      <alignment vertical="center"/>
    </xf>
    <xf numFmtId="38" fontId="14" fillId="5" borderId="12" xfId="2" applyFont="1" applyFill="1" applyBorder="1" applyAlignment="1">
      <alignment horizontal="center" vertical="center"/>
    </xf>
    <xf numFmtId="0" fontId="11" fillId="0" borderId="0" xfId="0" applyFont="1" applyFill="1" applyBorder="1" applyAlignment="1">
      <alignment vertical="center" wrapText="1"/>
    </xf>
    <xf numFmtId="0" fontId="11" fillId="0" borderId="76" xfId="0" applyFont="1" applyFill="1" applyBorder="1" applyAlignment="1">
      <alignment vertical="center" wrapText="1"/>
    </xf>
    <xf numFmtId="0" fontId="17" fillId="0" borderId="0" xfId="0" applyFont="1" applyAlignment="1">
      <alignment vertical="center"/>
    </xf>
    <xf numFmtId="0" fontId="8" fillId="0" borderId="1" xfId="0" applyFont="1" applyBorder="1" applyAlignment="1">
      <alignment horizontal="right" vertical="center" shrinkToFit="1"/>
    </xf>
    <xf numFmtId="0" fontId="18" fillId="0" borderId="0" xfId="0" applyFont="1"/>
    <xf numFmtId="0" fontId="18" fillId="0" borderId="0" xfId="0" applyFont="1" applyFill="1"/>
    <xf numFmtId="0" fontId="18" fillId="0" borderId="0" xfId="0" applyFont="1" applyAlignment="1">
      <alignment vertical="center"/>
    </xf>
    <xf numFmtId="0" fontId="8" fillId="0" borderId="15" xfId="0" applyFont="1" applyBorder="1" applyAlignment="1">
      <alignment vertical="center"/>
    </xf>
    <xf numFmtId="0" fontId="8" fillId="0" borderId="17" xfId="0" applyFont="1" applyBorder="1" applyAlignment="1">
      <alignment vertical="center"/>
    </xf>
    <xf numFmtId="0" fontId="18" fillId="0" borderId="0" xfId="0" applyFont="1" applyAlignment="1">
      <alignment horizontal="center" vertical="center"/>
    </xf>
    <xf numFmtId="0" fontId="8" fillId="0" borderId="14" xfId="0" applyFont="1" applyBorder="1" applyAlignment="1">
      <alignment horizontal="center" vertical="center"/>
    </xf>
    <xf numFmtId="0" fontId="8" fillId="0" borderId="18" xfId="0" applyFont="1" applyBorder="1" applyAlignment="1">
      <alignment horizontal="center" vertical="center"/>
    </xf>
    <xf numFmtId="0" fontId="8" fillId="0" borderId="78" xfId="0" applyFont="1" applyBorder="1" applyAlignment="1">
      <alignment horizontal="center" vertical="center"/>
    </xf>
    <xf numFmtId="0" fontId="8" fillId="0" borderId="86" xfId="0" applyFont="1" applyBorder="1" applyAlignment="1">
      <alignment horizontal="center" vertical="center"/>
    </xf>
    <xf numFmtId="0" fontId="8" fillId="0" borderId="83" xfId="0" applyFont="1" applyBorder="1" applyAlignment="1">
      <alignment horizontal="center" vertical="center"/>
    </xf>
    <xf numFmtId="0" fontId="8" fillId="0" borderId="84" xfId="0" applyFont="1" applyBorder="1" applyAlignment="1">
      <alignment horizontal="center" vertical="center"/>
    </xf>
    <xf numFmtId="0" fontId="8" fillId="0" borderId="79" xfId="0" applyFont="1" applyBorder="1" applyAlignment="1">
      <alignment horizontal="center" vertical="center"/>
    </xf>
    <xf numFmtId="176" fontId="18" fillId="0" borderId="83" xfId="7" applyNumberFormat="1" applyFont="1" applyBorder="1" applyAlignment="1">
      <alignment vertical="center"/>
    </xf>
    <xf numFmtId="176" fontId="18" fillId="0" borderId="79" xfId="7" applyNumberFormat="1" applyFont="1" applyBorder="1" applyAlignment="1">
      <alignment vertical="center"/>
    </xf>
    <xf numFmtId="176" fontId="18" fillId="0" borderId="85" xfId="7" applyNumberFormat="1" applyFont="1" applyBorder="1" applyAlignment="1">
      <alignment vertical="center"/>
    </xf>
    <xf numFmtId="176" fontId="18" fillId="0" borderId="84" xfId="7" applyNumberFormat="1" applyFont="1" applyBorder="1" applyAlignment="1">
      <alignment vertical="center"/>
    </xf>
    <xf numFmtId="176" fontId="18" fillId="4" borderId="81" xfId="7" applyNumberFormat="1" applyFont="1" applyFill="1" applyBorder="1" applyAlignment="1">
      <alignment vertical="center"/>
    </xf>
    <xf numFmtId="176" fontId="18" fillId="4" borderId="82" xfId="7" applyNumberFormat="1" applyFont="1" applyFill="1" applyBorder="1" applyAlignment="1">
      <alignment vertical="center"/>
    </xf>
    <xf numFmtId="176" fontId="18" fillId="4" borderId="83" xfId="7" applyNumberFormat="1" applyFont="1" applyFill="1" applyBorder="1" applyAlignment="1">
      <alignment vertical="center"/>
    </xf>
    <xf numFmtId="176" fontId="18" fillId="4" borderId="84" xfId="7" applyNumberFormat="1" applyFont="1" applyFill="1" applyBorder="1" applyAlignment="1">
      <alignment vertical="center"/>
    </xf>
    <xf numFmtId="176" fontId="18" fillId="4" borderId="79" xfId="7" applyNumberFormat="1" applyFont="1" applyFill="1" applyBorder="1" applyAlignment="1">
      <alignment vertical="center"/>
    </xf>
    <xf numFmtId="0" fontId="11" fillId="0" borderId="2" xfId="1" applyFont="1" applyFill="1" applyBorder="1" applyAlignment="1">
      <alignment vertical="center" wrapText="1"/>
    </xf>
    <xf numFmtId="0" fontId="11" fillId="0" borderId="4" xfId="1" applyFont="1" applyFill="1" applyBorder="1" applyAlignment="1">
      <alignment vertical="center" wrapText="1"/>
    </xf>
    <xf numFmtId="0" fontId="19" fillId="0" borderId="3" xfId="0" applyFont="1" applyFill="1" applyBorder="1" applyAlignment="1">
      <alignment vertical="center"/>
    </xf>
    <xf numFmtId="0" fontId="8" fillId="0" borderId="11" xfId="0" applyFont="1" applyBorder="1" applyAlignment="1">
      <alignment horizontal="left" vertical="center" wrapText="1"/>
    </xf>
    <xf numFmtId="0" fontId="18" fillId="0" borderId="11" xfId="0" applyFont="1" applyBorder="1" applyAlignment="1">
      <alignment vertical="center"/>
    </xf>
    <xf numFmtId="0" fontId="18" fillId="0" borderId="12" xfId="0" applyFont="1" applyBorder="1" applyAlignment="1">
      <alignment vertical="center"/>
    </xf>
    <xf numFmtId="0" fontId="18" fillId="0" borderId="0" xfId="0" applyFont="1" applyAlignment="1">
      <alignment horizontal="right"/>
    </xf>
    <xf numFmtId="0" fontId="8" fillId="0" borderId="83" xfId="0" applyFont="1" applyFill="1" applyBorder="1" applyAlignment="1">
      <alignment horizontal="center" vertical="center" shrinkToFit="1"/>
    </xf>
    <xf numFmtId="0" fontId="8" fillId="0" borderId="79" xfId="0" applyFont="1" applyFill="1" applyBorder="1" applyAlignment="1">
      <alignment horizontal="center" vertical="center" shrinkToFit="1"/>
    </xf>
    <xf numFmtId="184" fontId="18" fillId="0" borderId="83" xfId="8" applyNumberFormat="1" applyFont="1" applyFill="1" applyBorder="1" applyAlignment="1">
      <alignment horizontal="right" vertical="center" shrinkToFit="1"/>
    </xf>
    <xf numFmtId="184" fontId="18" fillId="0" borderId="79" xfId="8" applyNumberFormat="1" applyFont="1" applyFill="1" applyBorder="1" applyAlignment="1">
      <alignment horizontal="right" vertical="center" shrinkToFit="1"/>
    </xf>
    <xf numFmtId="178" fontId="18" fillId="0" borderId="83" xfId="8" applyNumberFormat="1" applyFont="1" applyFill="1" applyBorder="1" applyAlignment="1">
      <alignment horizontal="right" vertical="center" shrinkToFit="1"/>
    </xf>
    <xf numFmtId="178" fontId="18" fillId="0" borderId="79" xfId="8" applyNumberFormat="1" applyFont="1" applyFill="1" applyBorder="1" applyAlignment="1">
      <alignment horizontal="right" vertical="center" shrinkToFit="1"/>
    </xf>
    <xf numFmtId="0" fontId="19" fillId="0" borderId="4" xfId="0" applyFont="1" applyFill="1" applyBorder="1" applyAlignment="1">
      <alignment vertical="center"/>
    </xf>
    <xf numFmtId="0" fontId="8" fillId="0" borderId="0" xfId="0" applyFont="1" applyBorder="1" applyAlignment="1">
      <alignment horizontal="right" vertical="center" shrinkToFit="1"/>
    </xf>
    <xf numFmtId="0" fontId="5" fillId="0" borderId="0" xfId="0" applyFont="1" applyFill="1" applyBorder="1" applyAlignment="1">
      <alignment horizontal="center" vertical="center"/>
    </xf>
    <xf numFmtId="0" fontId="21" fillId="0" borderId="0" xfId="9" applyFont="1" applyFill="1" applyAlignment="1">
      <alignment vertical="center"/>
    </xf>
    <xf numFmtId="0" fontId="20" fillId="0" borderId="0" xfId="9" applyFill="1" applyAlignment="1">
      <alignment vertical="center"/>
    </xf>
    <xf numFmtId="0" fontId="20" fillId="0" borderId="62" xfId="9" applyFill="1" applyBorder="1" applyAlignment="1">
      <alignment horizontal="center" vertical="center" wrapText="1"/>
    </xf>
    <xf numFmtId="0" fontId="20" fillId="0" borderId="87" xfId="9" applyFill="1" applyBorder="1" applyAlignment="1">
      <alignment horizontal="center" vertical="center" wrapText="1"/>
    </xf>
    <xf numFmtId="0" fontId="20" fillId="0" borderId="88" xfId="9" applyFill="1" applyBorder="1" applyAlignment="1">
      <alignment horizontal="center" vertical="center" wrapText="1"/>
    </xf>
    <xf numFmtId="0" fontId="20" fillId="0" borderId="80" xfId="9" applyFill="1" applyBorder="1" applyAlignment="1">
      <alignment horizontal="center" vertical="center" wrapText="1"/>
    </xf>
    <xf numFmtId="0" fontId="20" fillId="0" borderId="31" xfId="9" applyFill="1" applyBorder="1" applyAlignment="1">
      <alignment vertical="center"/>
    </xf>
    <xf numFmtId="0" fontId="20" fillId="0" borderId="20" xfId="9" applyFill="1" applyBorder="1" applyAlignment="1">
      <alignment vertical="center"/>
    </xf>
    <xf numFmtId="0" fontId="20" fillId="0" borderId="22" xfId="9" applyFill="1" applyBorder="1" applyAlignment="1">
      <alignment vertical="center"/>
    </xf>
    <xf numFmtId="185" fontId="20" fillId="0" borderId="21" xfId="9" applyNumberFormat="1" applyFill="1" applyBorder="1" applyAlignment="1">
      <alignment vertical="center"/>
    </xf>
    <xf numFmtId="0" fontId="20" fillId="0" borderId="2" xfId="9" applyFill="1" applyBorder="1" applyAlignment="1">
      <alignment vertical="center"/>
    </xf>
    <xf numFmtId="0" fontId="20" fillId="0" borderId="3" xfId="9" applyFill="1" applyBorder="1" applyAlignment="1">
      <alignment vertical="center"/>
    </xf>
    <xf numFmtId="0" fontId="20" fillId="0" borderId="100" xfId="9" applyFill="1" applyBorder="1" applyAlignment="1">
      <alignment vertical="center"/>
    </xf>
    <xf numFmtId="0" fontId="20" fillId="0" borderId="44" xfId="9" applyFill="1" applyBorder="1" applyAlignment="1">
      <alignment vertical="center"/>
    </xf>
    <xf numFmtId="0" fontId="20" fillId="0" borderId="60" xfId="9" applyFill="1" applyBorder="1" applyAlignment="1">
      <alignment vertical="center"/>
    </xf>
    <xf numFmtId="176" fontId="20" fillId="0" borderId="49" xfId="10" applyNumberFormat="1" applyFill="1" applyBorder="1" applyAlignment="1">
      <alignment vertical="center"/>
    </xf>
    <xf numFmtId="176" fontId="20" fillId="0" borderId="104" xfId="10" applyNumberFormat="1" applyFill="1" applyBorder="1" applyAlignment="1">
      <alignment vertical="center"/>
    </xf>
    <xf numFmtId="176" fontId="20" fillId="0" borderId="105" xfId="10" applyNumberFormat="1" applyFill="1" applyBorder="1" applyAlignment="1">
      <alignment vertical="center"/>
    </xf>
    <xf numFmtId="176" fontId="20" fillId="0" borderId="106" xfId="10" applyNumberFormat="1" applyFill="1" applyBorder="1" applyAlignment="1">
      <alignment vertical="center"/>
    </xf>
    <xf numFmtId="0" fontId="23" fillId="0" borderId="106" xfId="10" applyNumberFormat="1" applyFont="1" applyFill="1" applyBorder="1" applyAlignment="1">
      <alignment horizontal="left" vertical="top" wrapText="1"/>
    </xf>
    <xf numFmtId="0" fontId="20" fillId="0" borderId="107" xfId="9" applyFill="1" applyBorder="1" applyAlignment="1">
      <alignment vertical="center"/>
    </xf>
    <xf numFmtId="0" fontId="20" fillId="0" borderId="23" xfId="9" applyFill="1" applyBorder="1" applyAlignment="1">
      <alignment vertical="center"/>
    </xf>
    <xf numFmtId="0" fontId="20" fillId="0" borderId="6" xfId="9" applyFill="1" applyBorder="1" applyAlignment="1">
      <alignment vertical="center"/>
    </xf>
    <xf numFmtId="0" fontId="20" fillId="0" borderId="24" xfId="9" applyFill="1" applyBorder="1" applyAlignment="1">
      <alignment vertical="center"/>
    </xf>
    <xf numFmtId="0" fontId="20" fillId="0" borderId="108" xfId="9" applyFill="1" applyBorder="1" applyAlignment="1">
      <alignment vertical="center"/>
    </xf>
    <xf numFmtId="0" fontId="20" fillId="0" borderId="109" xfId="9" applyFill="1" applyBorder="1" applyAlignment="1">
      <alignment vertical="center"/>
    </xf>
    <xf numFmtId="0" fontId="20" fillId="0" borderId="42" xfId="9" applyFill="1" applyBorder="1" applyAlignment="1">
      <alignment horizontal="left" vertical="center"/>
    </xf>
    <xf numFmtId="0" fontId="20" fillId="0" borderId="110" xfId="9" applyFill="1" applyBorder="1" applyAlignment="1">
      <alignment vertical="center"/>
    </xf>
    <xf numFmtId="0" fontId="20" fillId="0" borderId="4" xfId="9" applyFill="1" applyBorder="1" applyAlignment="1">
      <alignment horizontal="left" vertical="center"/>
    </xf>
    <xf numFmtId="0" fontId="4" fillId="0" borderId="99" xfId="10" applyNumberFormat="1" applyFont="1" applyFill="1" applyBorder="1" applyAlignment="1">
      <alignment horizontal="left" vertical="top" wrapText="1"/>
    </xf>
    <xf numFmtId="0" fontId="20" fillId="0" borderId="111" xfId="9" applyFill="1" applyBorder="1" applyAlignment="1">
      <alignment vertical="center"/>
    </xf>
    <xf numFmtId="0" fontId="20" fillId="0" borderId="112" xfId="9" applyFill="1" applyBorder="1" applyAlignment="1">
      <alignment horizontal="left" vertical="center"/>
    </xf>
    <xf numFmtId="0" fontId="23" fillId="0" borderId="116" xfId="10" applyNumberFormat="1" applyFont="1" applyFill="1" applyBorder="1" applyAlignment="1">
      <alignment horizontal="left" vertical="top" wrapText="1"/>
    </xf>
    <xf numFmtId="0" fontId="20" fillId="0" borderId="0" xfId="9" applyFill="1" applyBorder="1" applyAlignment="1">
      <alignment vertical="center"/>
    </xf>
    <xf numFmtId="176" fontId="20" fillId="4" borderId="90" xfId="10" applyNumberFormat="1" applyFill="1" applyBorder="1" applyAlignment="1">
      <alignment vertical="center"/>
    </xf>
    <xf numFmtId="176" fontId="20" fillId="4" borderId="91" xfId="10" applyNumberFormat="1" applyFill="1" applyBorder="1" applyAlignment="1">
      <alignment vertical="center"/>
    </xf>
    <xf numFmtId="176" fontId="20" fillId="4" borderId="92" xfId="10" applyNumberFormat="1" applyFill="1" applyBorder="1" applyAlignment="1">
      <alignment vertical="center"/>
    </xf>
    <xf numFmtId="176" fontId="20" fillId="4" borderId="22" xfId="10" applyNumberFormat="1" applyFill="1" applyBorder="1" applyAlignment="1">
      <alignment vertical="center"/>
    </xf>
    <xf numFmtId="176" fontId="20" fillId="4" borderId="93" xfId="10" applyNumberFormat="1" applyFill="1" applyBorder="1" applyAlignment="1">
      <alignment vertical="center"/>
    </xf>
    <xf numFmtId="176" fontId="20" fillId="4" borderId="94" xfId="10" applyNumberFormat="1" applyFill="1" applyBorder="1" applyAlignment="1">
      <alignment vertical="center"/>
    </xf>
    <xf numFmtId="176" fontId="20" fillId="4" borderId="95" xfId="10" applyNumberFormat="1" applyFill="1" applyBorder="1" applyAlignment="1">
      <alignment vertical="center"/>
    </xf>
    <xf numFmtId="176" fontId="20" fillId="4" borderId="21" xfId="10" applyNumberFormat="1" applyFill="1" applyBorder="1" applyAlignment="1">
      <alignment vertical="center"/>
    </xf>
    <xf numFmtId="176" fontId="20" fillId="4" borderId="96" xfId="10" applyNumberFormat="1" applyFill="1" applyBorder="1" applyAlignment="1">
      <alignment vertical="center"/>
    </xf>
    <xf numFmtId="176" fontId="20" fillId="4" borderId="97" xfId="10" applyNumberFormat="1" applyFill="1" applyBorder="1" applyAlignment="1">
      <alignment vertical="center"/>
    </xf>
    <xf numFmtId="176" fontId="20" fillId="4" borderId="98" xfId="10" applyNumberFormat="1" applyFill="1" applyBorder="1" applyAlignment="1">
      <alignment vertical="center"/>
    </xf>
    <xf numFmtId="0" fontId="23" fillId="4" borderId="92" xfId="10" applyNumberFormat="1" applyFont="1" applyFill="1" applyBorder="1" applyAlignment="1">
      <alignment horizontal="left" vertical="top" wrapText="1"/>
    </xf>
    <xf numFmtId="0" fontId="23" fillId="4" borderId="95" xfId="10" applyNumberFormat="1" applyFont="1" applyFill="1" applyBorder="1" applyAlignment="1">
      <alignment horizontal="left" vertical="top" wrapText="1"/>
    </xf>
    <xf numFmtId="0" fontId="23" fillId="4" borderId="98" xfId="10" applyNumberFormat="1" applyFont="1" applyFill="1" applyBorder="1" applyAlignment="1">
      <alignment horizontal="left" vertical="top" wrapText="1"/>
    </xf>
    <xf numFmtId="176" fontId="20" fillId="4" borderId="3" xfId="10" applyNumberFormat="1" applyFill="1" applyBorder="1" applyAlignment="1">
      <alignment vertical="center"/>
    </xf>
    <xf numFmtId="176" fontId="20" fillId="4" borderId="83" xfId="10" applyNumberFormat="1" applyFill="1" applyBorder="1" applyAlignment="1">
      <alignment vertical="center"/>
    </xf>
    <xf numFmtId="176" fontId="20" fillId="4" borderId="84" xfId="10" applyNumberFormat="1" applyFill="1" applyBorder="1" applyAlignment="1">
      <alignment vertical="center"/>
    </xf>
    <xf numFmtId="176" fontId="20" fillId="4" borderId="99" xfId="10" applyNumberFormat="1" applyFill="1" applyBorder="1" applyAlignment="1">
      <alignment vertical="center"/>
    </xf>
    <xf numFmtId="0" fontId="23" fillId="4" borderId="99" xfId="10" applyNumberFormat="1" applyFont="1" applyFill="1" applyBorder="1" applyAlignment="1">
      <alignment horizontal="left" vertical="top" wrapText="1"/>
    </xf>
    <xf numFmtId="176" fontId="20" fillId="4" borderId="45" xfId="10" applyNumberFormat="1" applyFill="1" applyBorder="1" applyAlignment="1">
      <alignment vertical="center"/>
    </xf>
    <xf numFmtId="176" fontId="20" fillId="4" borderId="101" xfId="10" applyNumberFormat="1" applyFill="1" applyBorder="1" applyAlignment="1">
      <alignment vertical="center"/>
    </xf>
    <xf numFmtId="176" fontId="20" fillId="4" borderId="102" xfId="10" applyNumberFormat="1" applyFill="1" applyBorder="1" applyAlignment="1">
      <alignment vertical="center"/>
    </xf>
    <xf numFmtId="176" fontId="20" fillId="4" borderId="103" xfId="10" applyNumberFormat="1" applyFill="1" applyBorder="1" applyAlignment="1">
      <alignment vertical="center"/>
    </xf>
    <xf numFmtId="0" fontId="23" fillId="4" borderId="103" xfId="10" applyNumberFormat="1" applyFont="1" applyFill="1" applyBorder="1" applyAlignment="1">
      <alignment horizontal="left" vertical="top" wrapText="1"/>
    </xf>
    <xf numFmtId="176" fontId="20" fillId="4" borderId="6" xfId="10" applyNumberFormat="1" applyFill="1" applyBorder="1" applyAlignment="1">
      <alignment vertical="center"/>
    </xf>
    <xf numFmtId="176" fontId="20" fillId="4" borderId="108" xfId="10" applyNumberFormat="1" applyFill="1" applyBorder="1" applyAlignment="1">
      <alignment vertical="center"/>
    </xf>
    <xf numFmtId="177" fontId="10" fillId="0" borderId="0" xfId="2" applyNumberFormat="1" applyFont="1" applyFill="1" applyBorder="1" applyAlignment="1">
      <alignment horizontal="center" vertical="center"/>
    </xf>
    <xf numFmtId="0" fontId="11" fillId="0" borderId="76" xfId="0" applyFont="1" applyFill="1" applyBorder="1" applyAlignment="1">
      <alignment horizontal="center" vertical="center"/>
    </xf>
    <xf numFmtId="0" fontId="10" fillId="3" borderId="10" xfId="1" applyFont="1" applyFill="1" applyBorder="1" applyAlignment="1">
      <alignment horizontal="center" vertical="center" wrapText="1"/>
    </xf>
    <xf numFmtId="0" fontId="11" fillId="0" borderId="9" xfId="0" applyFont="1" applyFill="1" applyBorder="1" applyAlignment="1">
      <alignment vertical="center"/>
    </xf>
    <xf numFmtId="176" fontId="10" fillId="0" borderId="20" xfId="2" applyNumberFormat="1" applyFont="1" applyFill="1" applyBorder="1" applyAlignment="1">
      <alignment vertical="center" wrapText="1"/>
    </xf>
    <xf numFmtId="176" fontId="10" fillId="0" borderId="22" xfId="2" applyNumberFormat="1" applyFont="1" applyFill="1" applyBorder="1" applyAlignment="1">
      <alignment vertical="center" wrapText="1"/>
    </xf>
    <xf numFmtId="176" fontId="10" fillId="0" borderId="21" xfId="2" applyNumberFormat="1" applyFont="1" applyFill="1" applyBorder="1" applyAlignment="1">
      <alignment vertical="center" wrapText="1"/>
    </xf>
    <xf numFmtId="0" fontId="11" fillId="0" borderId="14" xfId="0" applyFont="1" applyFill="1" applyBorder="1" applyAlignment="1">
      <alignment vertical="center"/>
    </xf>
    <xf numFmtId="0" fontId="11" fillId="0" borderId="38" xfId="0" applyFont="1" applyFill="1" applyBorder="1" applyAlignment="1">
      <alignment vertical="center"/>
    </xf>
    <xf numFmtId="176" fontId="10" fillId="0" borderId="39" xfId="2" applyNumberFormat="1" applyFont="1" applyFill="1" applyBorder="1" applyAlignment="1">
      <alignment vertical="center" wrapText="1"/>
    </xf>
    <xf numFmtId="176" fontId="10" fillId="0" borderId="9" xfId="2" applyNumberFormat="1" applyFont="1" applyFill="1" applyBorder="1" applyAlignment="1">
      <alignment vertical="center" wrapText="1"/>
    </xf>
    <xf numFmtId="176" fontId="10" fillId="0" borderId="23" xfId="2" applyNumberFormat="1" applyFont="1" applyFill="1" applyBorder="1" applyAlignment="1">
      <alignment vertical="center" wrapText="1"/>
    </xf>
    <xf numFmtId="176" fontId="10" fillId="0" borderId="24" xfId="2" applyNumberFormat="1" applyFont="1" applyFill="1" applyBorder="1" applyAlignment="1">
      <alignment horizontal="left" vertical="center" wrapText="1"/>
    </xf>
    <xf numFmtId="176" fontId="10" fillId="0" borderId="11" xfId="2" applyNumberFormat="1" applyFont="1" applyFill="1" applyBorder="1" applyAlignment="1">
      <alignment vertical="center" wrapText="1"/>
    </xf>
    <xf numFmtId="176" fontId="10" fillId="0" borderId="24" xfId="2" applyNumberFormat="1" applyFont="1" applyFill="1" applyBorder="1" applyAlignment="1">
      <alignment vertical="center" wrapText="1"/>
    </xf>
    <xf numFmtId="176" fontId="10" fillId="0" borderId="12" xfId="2" applyNumberFormat="1" applyFont="1" applyFill="1" applyBorder="1" applyAlignment="1">
      <alignment vertical="center" wrapText="1"/>
    </xf>
    <xf numFmtId="176" fontId="10" fillId="0" borderId="25" xfId="2" applyNumberFormat="1" applyFont="1" applyFill="1" applyBorder="1" applyAlignment="1">
      <alignment vertical="center" wrapText="1"/>
    </xf>
    <xf numFmtId="176" fontId="10" fillId="0" borderId="37" xfId="2" applyNumberFormat="1" applyFont="1" applyFill="1" applyBorder="1" applyAlignment="1">
      <alignment vertical="center" wrapText="1"/>
    </xf>
    <xf numFmtId="176" fontId="10" fillId="0" borderId="44" xfId="2" applyNumberFormat="1" applyFont="1" applyFill="1" applyBorder="1" applyAlignment="1">
      <alignment vertical="center" wrapText="1"/>
    </xf>
    <xf numFmtId="176" fontId="10" fillId="0" borderId="45" xfId="2" applyNumberFormat="1" applyFont="1" applyFill="1" applyBorder="1" applyAlignment="1">
      <alignment vertical="center" wrapText="1"/>
    </xf>
    <xf numFmtId="176" fontId="10" fillId="0" borderId="2" xfId="2" applyNumberFormat="1" applyFont="1" applyFill="1" applyBorder="1" applyAlignment="1">
      <alignment vertical="center" wrapText="1"/>
    </xf>
    <xf numFmtId="176" fontId="10" fillId="0" borderId="38" xfId="2" applyNumberFormat="1" applyFont="1" applyFill="1" applyBorder="1" applyAlignment="1">
      <alignment vertical="center" wrapText="1"/>
    </xf>
    <xf numFmtId="176" fontId="10" fillId="0" borderId="44" xfId="2" applyNumberFormat="1" applyFont="1" applyFill="1" applyBorder="1" applyAlignment="1">
      <alignment horizontal="left" vertical="center" wrapText="1"/>
    </xf>
    <xf numFmtId="0" fontId="11" fillId="0" borderId="37" xfId="0" applyFont="1" applyFill="1" applyBorder="1" applyAlignment="1">
      <alignment vertical="center"/>
    </xf>
    <xf numFmtId="176" fontId="10" fillId="0" borderId="3" xfId="2" applyNumberFormat="1" applyFont="1" applyFill="1" applyBorder="1" applyAlignment="1">
      <alignment vertical="center" wrapText="1"/>
    </xf>
    <xf numFmtId="0" fontId="10" fillId="0" borderId="9" xfId="0" applyFont="1" applyFill="1" applyBorder="1" applyAlignment="1">
      <alignment vertical="center" wrapText="1"/>
    </xf>
    <xf numFmtId="0" fontId="10" fillId="0" borderId="37" xfId="0" applyFont="1" applyFill="1" applyBorder="1" applyAlignment="1">
      <alignment vertical="center" wrapText="1"/>
    </xf>
    <xf numFmtId="0" fontId="10" fillId="0" borderId="45" xfId="0" applyFont="1" applyFill="1" applyBorder="1" applyAlignment="1">
      <alignment vertical="center" wrapText="1"/>
    </xf>
    <xf numFmtId="0" fontId="10" fillId="0" borderId="11" xfId="0" applyFont="1" applyFill="1" applyBorder="1" applyAlignment="1">
      <alignment vertical="center" wrapText="1"/>
    </xf>
    <xf numFmtId="0" fontId="10" fillId="0" borderId="72" xfId="0" applyFont="1" applyFill="1" applyBorder="1" applyAlignment="1">
      <alignment vertical="center" wrapText="1"/>
    </xf>
    <xf numFmtId="0" fontId="24" fillId="0" borderId="0" xfId="0" applyFont="1" applyFill="1" applyAlignment="1">
      <alignment vertical="center"/>
    </xf>
    <xf numFmtId="0" fontId="20" fillId="0" borderId="89" xfId="9" applyFill="1" applyBorder="1" applyAlignment="1">
      <alignment vertical="center"/>
    </xf>
    <xf numFmtId="0" fontId="20" fillId="0" borderId="29" xfId="9" applyFill="1" applyBorder="1" applyAlignment="1">
      <alignment vertical="center"/>
    </xf>
    <xf numFmtId="0" fontId="20" fillId="0" borderId="66" xfId="9" applyFill="1" applyBorder="1" applyAlignment="1">
      <alignment vertical="center"/>
    </xf>
    <xf numFmtId="176" fontId="20" fillId="0" borderId="13" xfId="10" applyNumberFormat="1" applyFill="1" applyBorder="1" applyAlignment="1">
      <alignment vertical="center"/>
    </xf>
    <xf numFmtId="176" fontId="20" fillId="0" borderId="122" xfId="10" applyNumberFormat="1" applyFill="1" applyBorder="1" applyAlignment="1">
      <alignment vertical="center"/>
    </xf>
    <xf numFmtId="176" fontId="20" fillId="0" borderId="123" xfId="10" applyNumberFormat="1" applyFill="1" applyBorder="1" applyAlignment="1">
      <alignment vertical="center"/>
    </xf>
    <xf numFmtId="176" fontId="20" fillId="0" borderId="124" xfId="10" applyNumberFormat="1" applyFill="1" applyBorder="1" applyAlignment="1">
      <alignment vertical="center"/>
    </xf>
    <xf numFmtId="0" fontId="23" fillId="0" borderId="124" xfId="10" applyNumberFormat="1" applyFont="1" applyFill="1" applyBorder="1" applyAlignment="1">
      <alignment horizontal="left" vertical="top" wrapText="1"/>
    </xf>
    <xf numFmtId="0" fontId="20" fillId="0" borderId="125" xfId="9" applyFill="1" applyBorder="1" applyAlignment="1">
      <alignment vertical="center"/>
    </xf>
    <xf numFmtId="0" fontId="20" fillId="0" borderId="126" xfId="9" applyFill="1" applyBorder="1" applyAlignment="1">
      <alignment vertical="center"/>
    </xf>
    <xf numFmtId="176" fontId="20" fillId="4" borderId="126" xfId="10" applyNumberFormat="1" applyFill="1" applyBorder="1" applyAlignment="1">
      <alignment vertical="center"/>
    </xf>
    <xf numFmtId="176" fontId="20" fillId="4" borderId="127" xfId="10" applyNumberFormat="1" applyFill="1" applyBorder="1" applyAlignment="1">
      <alignment vertical="center"/>
    </xf>
    <xf numFmtId="176" fontId="20" fillId="4" borderId="128" xfId="10" applyNumberFormat="1" applyFill="1" applyBorder="1" applyAlignment="1">
      <alignment vertical="center"/>
    </xf>
    <xf numFmtId="176" fontId="20" fillId="4" borderId="129" xfId="10" applyNumberFormat="1" applyFill="1" applyBorder="1" applyAlignment="1">
      <alignment vertical="center"/>
    </xf>
    <xf numFmtId="0" fontId="23" fillId="4" borderId="129" xfId="10" applyNumberFormat="1" applyFont="1" applyFill="1" applyBorder="1" applyAlignment="1">
      <alignment horizontal="left" vertical="top" wrapText="1"/>
    </xf>
    <xf numFmtId="0" fontId="20" fillId="0" borderId="40" xfId="9" applyFill="1" applyBorder="1" applyAlignment="1">
      <alignment vertical="center"/>
    </xf>
    <xf numFmtId="0" fontId="20" fillId="0" borderId="42" xfId="9" applyFill="1" applyBorder="1" applyAlignment="1">
      <alignment vertical="center"/>
    </xf>
    <xf numFmtId="0" fontId="20" fillId="0" borderId="4" xfId="9" applyFill="1" applyBorder="1" applyAlignment="1">
      <alignment vertical="center"/>
    </xf>
    <xf numFmtId="0" fontId="20" fillId="0" borderId="112" xfId="9" applyFill="1" applyBorder="1" applyAlignment="1">
      <alignment vertical="center"/>
    </xf>
    <xf numFmtId="0" fontId="8" fillId="0" borderId="83" xfId="0" applyFont="1" applyBorder="1" applyAlignment="1">
      <alignment horizontal="center" vertical="center"/>
    </xf>
    <xf numFmtId="0" fontId="8" fillId="0" borderId="79" xfId="0" applyFont="1" applyBorder="1" applyAlignment="1">
      <alignment horizontal="center" vertical="center"/>
    </xf>
    <xf numFmtId="0" fontId="26" fillId="0" borderId="0" xfId="11" applyFont="1" applyAlignment="1">
      <alignment vertical="center"/>
    </xf>
    <xf numFmtId="0" fontId="20" fillId="0" borderId="11" xfId="9" applyFill="1" applyBorder="1" applyAlignment="1">
      <alignment vertical="center"/>
    </xf>
    <xf numFmtId="0" fontId="20" fillId="0" borderId="0" xfId="9" applyFill="1" applyAlignment="1">
      <alignment horizontal="center" vertical="center"/>
    </xf>
    <xf numFmtId="0" fontId="20" fillId="0" borderId="20" xfId="9" applyFill="1" applyBorder="1" applyAlignment="1">
      <alignment horizontal="center" vertical="center"/>
    </xf>
    <xf numFmtId="0" fontId="20" fillId="0" borderId="22" xfId="9" applyFill="1" applyBorder="1" applyAlignment="1">
      <alignment horizontal="center" vertical="center"/>
    </xf>
    <xf numFmtId="185" fontId="20" fillId="0" borderId="21" xfId="9" applyNumberFormat="1" applyFill="1" applyBorder="1" applyAlignment="1">
      <alignment horizontal="center" vertical="center"/>
    </xf>
    <xf numFmtId="0" fontId="20" fillId="0" borderId="3" xfId="9" applyFill="1" applyBorder="1" applyAlignment="1">
      <alignment horizontal="center" vertical="center"/>
    </xf>
    <xf numFmtId="0" fontId="20" fillId="0" borderId="60" xfId="9" applyFill="1" applyBorder="1" applyAlignment="1">
      <alignment horizontal="center" vertical="center"/>
    </xf>
    <xf numFmtId="0" fontId="20" fillId="0" borderId="13" xfId="9" applyFill="1" applyBorder="1" applyAlignment="1">
      <alignment horizontal="center" vertical="center"/>
    </xf>
    <xf numFmtId="0" fontId="20" fillId="0" borderId="6" xfId="9" applyFill="1" applyBorder="1" applyAlignment="1">
      <alignment horizontal="center" vertical="center"/>
    </xf>
    <xf numFmtId="0" fontId="20" fillId="0" borderId="126" xfId="9" applyFill="1" applyBorder="1" applyAlignment="1">
      <alignment horizontal="center" vertical="center"/>
    </xf>
    <xf numFmtId="0" fontId="20" fillId="0" borderId="108" xfId="9" applyFill="1" applyBorder="1" applyAlignment="1">
      <alignment horizontal="center" vertical="center"/>
    </xf>
    <xf numFmtId="0" fontId="20" fillId="0" borderId="48" xfId="9" applyFill="1" applyBorder="1" applyAlignment="1">
      <alignment horizontal="center" vertical="center"/>
    </xf>
    <xf numFmtId="0" fontId="20" fillId="0" borderId="113" xfId="9" applyFill="1" applyBorder="1" applyAlignment="1">
      <alignment horizontal="center" vertical="center"/>
    </xf>
    <xf numFmtId="0" fontId="20" fillId="0" borderId="9" xfId="9" applyFill="1" applyBorder="1" applyAlignment="1">
      <alignment vertical="center"/>
    </xf>
    <xf numFmtId="0" fontId="23" fillId="0" borderId="30" xfId="10" applyNumberFormat="1" applyFont="1" applyFill="1" applyBorder="1" applyAlignment="1">
      <alignment horizontal="left" vertical="top" wrapText="1"/>
    </xf>
    <xf numFmtId="176" fontId="20" fillId="0" borderId="43" xfId="10" applyNumberFormat="1" applyFill="1" applyBorder="1" applyAlignment="1">
      <alignment vertical="center"/>
    </xf>
    <xf numFmtId="0" fontId="20" fillId="0" borderId="15" xfId="9" applyFill="1" applyBorder="1" applyAlignment="1">
      <alignment vertical="center"/>
    </xf>
    <xf numFmtId="0" fontId="20" fillId="0" borderId="38" xfId="9" applyFill="1" applyBorder="1" applyAlignment="1">
      <alignment vertical="center"/>
    </xf>
    <xf numFmtId="0" fontId="20" fillId="0" borderId="121" xfId="9" applyFill="1" applyBorder="1" applyAlignment="1">
      <alignment vertical="center"/>
    </xf>
    <xf numFmtId="0" fontId="20" fillId="0" borderId="14" xfId="9" applyFill="1" applyBorder="1" applyAlignment="1">
      <alignment vertical="center"/>
    </xf>
    <xf numFmtId="0" fontId="20" fillId="0" borderId="25" xfId="9" applyFill="1" applyBorder="1" applyAlignment="1">
      <alignment vertical="center"/>
    </xf>
    <xf numFmtId="0" fontId="20" fillId="0" borderId="8" xfId="9" applyFill="1" applyBorder="1" applyAlignment="1">
      <alignment vertical="center"/>
    </xf>
    <xf numFmtId="0" fontId="20" fillId="0" borderId="8" xfId="9" applyFill="1" applyBorder="1" applyAlignment="1">
      <alignment horizontal="center" vertical="center"/>
    </xf>
    <xf numFmtId="176" fontId="20" fillId="4" borderId="8" xfId="10" applyNumberFormat="1" applyFill="1" applyBorder="1" applyAlignment="1">
      <alignment vertical="center"/>
    </xf>
    <xf numFmtId="0" fontId="20" fillId="0" borderId="72" xfId="9" applyFill="1" applyBorder="1" applyAlignment="1">
      <alignment vertical="center"/>
    </xf>
    <xf numFmtId="0" fontId="20" fillId="0" borderId="131" xfId="9" applyFill="1" applyBorder="1" applyAlignment="1">
      <alignment vertical="center"/>
    </xf>
    <xf numFmtId="0" fontId="20" fillId="0" borderId="131" xfId="9" applyFill="1" applyBorder="1" applyAlignment="1">
      <alignment horizontal="center" vertical="center"/>
    </xf>
    <xf numFmtId="176" fontId="20" fillId="4" borderId="131" xfId="10" applyNumberFormat="1" applyFill="1" applyBorder="1" applyAlignment="1">
      <alignment vertical="center"/>
    </xf>
    <xf numFmtId="176" fontId="20" fillId="4" borderId="132" xfId="10" applyNumberFormat="1" applyFill="1" applyBorder="1" applyAlignment="1">
      <alignment vertical="center"/>
    </xf>
    <xf numFmtId="176" fontId="20" fillId="4" borderId="133" xfId="10" applyNumberFormat="1" applyFill="1" applyBorder="1" applyAlignment="1">
      <alignment vertical="center"/>
    </xf>
    <xf numFmtId="176" fontId="20" fillId="4" borderId="134" xfId="10" applyNumberFormat="1" applyFill="1" applyBorder="1" applyAlignment="1">
      <alignment vertical="center"/>
    </xf>
    <xf numFmtId="0" fontId="23" fillId="4" borderId="134" xfId="10" applyNumberFormat="1" applyFont="1" applyFill="1" applyBorder="1" applyAlignment="1">
      <alignment horizontal="left" vertical="top" wrapText="1"/>
    </xf>
    <xf numFmtId="0" fontId="20" fillId="0" borderId="135" xfId="9" applyFill="1" applyBorder="1" applyAlignment="1">
      <alignment vertical="center"/>
    </xf>
    <xf numFmtId="0" fontId="20" fillId="0" borderId="16" xfId="9" applyFill="1" applyBorder="1" applyAlignment="1">
      <alignment vertical="center"/>
    </xf>
    <xf numFmtId="0" fontId="20" fillId="0" borderId="17" xfId="9" applyFill="1" applyBorder="1" applyAlignment="1">
      <alignment vertical="center"/>
    </xf>
    <xf numFmtId="0" fontId="20" fillId="0" borderId="117" xfId="9" applyFill="1" applyBorder="1" applyAlignment="1">
      <alignment vertical="center"/>
    </xf>
    <xf numFmtId="0" fontId="20" fillId="0" borderId="11" xfId="9" applyFill="1" applyBorder="1" applyAlignment="1">
      <alignment vertical="center" textRotation="255"/>
    </xf>
    <xf numFmtId="0" fontId="20" fillId="0" borderId="12" xfId="9" applyFill="1" applyBorder="1" applyAlignment="1">
      <alignment vertical="center" textRotation="255"/>
    </xf>
    <xf numFmtId="0" fontId="20" fillId="0" borderId="5" xfId="9" applyFill="1" applyBorder="1" applyAlignment="1">
      <alignment vertical="center"/>
    </xf>
    <xf numFmtId="176" fontId="20" fillId="0" borderId="48" xfId="10" applyNumberFormat="1" applyFill="1" applyBorder="1" applyAlignment="1">
      <alignment vertical="center"/>
    </xf>
    <xf numFmtId="176" fontId="5" fillId="0" borderId="3" xfId="10" applyNumberFormat="1" applyFont="1" applyFill="1" applyBorder="1" applyAlignment="1">
      <alignment vertical="center"/>
    </xf>
    <xf numFmtId="176" fontId="5" fillId="0" borderId="83" xfId="10" applyNumberFormat="1" applyFont="1" applyFill="1" applyBorder="1" applyAlignment="1">
      <alignment vertical="center"/>
    </xf>
    <xf numFmtId="176" fontId="5" fillId="0" borderId="84" xfId="10" applyNumberFormat="1" applyFont="1" applyFill="1" applyBorder="1" applyAlignment="1">
      <alignment vertical="center"/>
    </xf>
    <xf numFmtId="176" fontId="5" fillId="0" borderId="99" xfId="10" applyNumberFormat="1" applyFont="1" applyFill="1" applyBorder="1" applyAlignment="1">
      <alignment vertical="center"/>
    </xf>
    <xf numFmtId="176" fontId="20" fillId="0" borderId="71" xfId="10" applyNumberFormat="1" applyFill="1" applyBorder="1" applyAlignment="1">
      <alignment vertical="center"/>
    </xf>
    <xf numFmtId="176" fontId="20" fillId="0" borderId="114" xfId="10" applyNumberFormat="1" applyFill="1" applyBorder="1" applyAlignment="1">
      <alignment vertical="center"/>
    </xf>
    <xf numFmtId="176" fontId="20" fillId="0" borderId="115" xfId="10" applyNumberFormat="1" applyFill="1" applyBorder="1" applyAlignment="1">
      <alignment vertical="center"/>
    </xf>
    <xf numFmtId="176" fontId="20" fillId="0" borderId="116" xfId="10" applyNumberFormat="1" applyFill="1" applyBorder="1" applyAlignment="1">
      <alignment vertical="center"/>
    </xf>
    <xf numFmtId="176" fontId="20" fillId="0" borderId="3" xfId="10" applyNumberFormat="1" applyFill="1" applyBorder="1" applyAlignment="1">
      <alignment vertical="center"/>
    </xf>
    <xf numFmtId="0" fontId="23" fillId="0" borderId="99" xfId="10" applyNumberFormat="1" applyFont="1" applyFill="1" applyBorder="1" applyAlignment="1">
      <alignment horizontal="left" vertical="top" wrapText="1"/>
    </xf>
    <xf numFmtId="0" fontId="20" fillId="0" borderId="130" xfId="9" applyFill="1" applyBorder="1" applyAlignment="1">
      <alignment horizontal="left" vertical="center"/>
    </xf>
    <xf numFmtId="0" fontId="20" fillId="0" borderId="79" xfId="9" applyFill="1" applyBorder="1" applyAlignment="1">
      <alignment horizontal="left" vertical="center"/>
    </xf>
    <xf numFmtId="0" fontId="20" fillId="0" borderId="136" xfId="9" applyFill="1" applyBorder="1" applyAlignment="1">
      <alignment horizontal="left" vertical="center"/>
    </xf>
    <xf numFmtId="176" fontId="20" fillId="5" borderId="117" xfId="10" applyNumberFormat="1" applyFill="1" applyBorder="1" applyAlignment="1">
      <alignment vertical="center"/>
    </xf>
    <xf numFmtId="176" fontId="20" fillId="5" borderId="118" xfId="10" applyNumberFormat="1" applyFill="1" applyBorder="1" applyAlignment="1">
      <alignment vertical="center"/>
    </xf>
    <xf numFmtId="176" fontId="20" fillId="5" borderId="119" xfId="10" applyNumberFormat="1" applyFill="1" applyBorder="1" applyAlignment="1">
      <alignment vertical="center"/>
    </xf>
    <xf numFmtId="176" fontId="20" fillId="5" borderId="120" xfId="10" applyNumberFormat="1" applyFill="1" applyBorder="1" applyAlignment="1">
      <alignment vertical="center"/>
    </xf>
    <xf numFmtId="0" fontId="20" fillId="5" borderId="40" xfId="9" applyFill="1" applyBorder="1" applyAlignment="1">
      <alignment vertical="center"/>
    </xf>
    <xf numFmtId="0" fontId="20" fillId="5" borderId="40" xfId="9" applyFill="1" applyBorder="1" applyAlignment="1">
      <alignment horizontal="left" vertical="center"/>
    </xf>
    <xf numFmtId="0" fontId="20" fillId="5" borderId="137" xfId="9" applyFill="1" applyBorder="1" applyAlignment="1">
      <alignment horizontal="left" vertical="center"/>
    </xf>
    <xf numFmtId="0" fontId="20" fillId="5" borderId="117" xfId="9" applyFill="1" applyBorder="1" applyAlignment="1">
      <alignment horizontal="center" vertical="center"/>
    </xf>
    <xf numFmtId="0" fontId="23" fillId="5" borderId="120" xfId="10" applyNumberFormat="1" applyFont="1" applyFill="1" applyBorder="1" applyAlignment="1">
      <alignment horizontal="left" vertical="top" wrapText="1"/>
    </xf>
    <xf numFmtId="0" fontId="20" fillId="5" borderId="100" xfId="9" applyFill="1" applyBorder="1" applyAlignment="1">
      <alignment vertical="center"/>
    </xf>
    <xf numFmtId="0" fontId="20" fillId="0" borderId="139" xfId="9" applyFill="1" applyBorder="1" applyAlignment="1">
      <alignment vertical="center"/>
    </xf>
    <xf numFmtId="186" fontId="20" fillId="4" borderId="20" xfId="10" applyNumberFormat="1" applyFill="1" applyBorder="1" applyAlignment="1">
      <alignment vertical="center"/>
    </xf>
    <xf numFmtId="186" fontId="20" fillId="4" borderId="90" xfId="10" applyNumberFormat="1" applyFill="1" applyBorder="1" applyAlignment="1">
      <alignment vertical="center"/>
    </xf>
    <xf numFmtId="186" fontId="20" fillId="4" borderId="91" xfId="10" applyNumberFormat="1" applyFill="1" applyBorder="1" applyAlignment="1">
      <alignment vertical="center"/>
    </xf>
    <xf numFmtId="186" fontId="20" fillId="4" borderId="92" xfId="10" applyNumberFormat="1" applyFill="1" applyBorder="1" applyAlignment="1">
      <alignment vertical="center"/>
    </xf>
    <xf numFmtId="186" fontId="20" fillId="4" borderId="22" xfId="10" applyNumberFormat="1" applyFill="1" applyBorder="1" applyAlignment="1">
      <alignment vertical="center"/>
    </xf>
    <xf numFmtId="186" fontId="20" fillId="4" borderId="93" xfId="10" applyNumberFormat="1" applyFill="1" applyBorder="1" applyAlignment="1">
      <alignment vertical="center"/>
    </xf>
    <xf numFmtId="186" fontId="20" fillId="4" borderId="94" xfId="10" applyNumberFormat="1" applyFill="1" applyBorder="1" applyAlignment="1">
      <alignment vertical="center"/>
    </xf>
    <xf numFmtId="186" fontId="20" fillId="4" borderId="95" xfId="10" applyNumberFormat="1" applyFill="1" applyBorder="1" applyAlignment="1">
      <alignment vertical="center"/>
    </xf>
    <xf numFmtId="187" fontId="20" fillId="4" borderId="8" xfId="10" applyNumberFormat="1" applyFill="1" applyBorder="1" applyAlignment="1">
      <alignment vertical="center"/>
    </xf>
    <xf numFmtId="187" fontId="20" fillId="4" borderId="96" xfId="10" applyNumberFormat="1" applyFill="1" applyBorder="1" applyAlignment="1">
      <alignment vertical="center"/>
    </xf>
    <xf numFmtId="187" fontId="20" fillId="4" borderId="97" xfId="10" applyNumberFormat="1" applyFill="1" applyBorder="1" applyAlignment="1">
      <alignment vertical="center"/>
    </xf>
    <xf numFmtId="187" fontId="20" fillId="4" borderId="98" xfId="10" applyNumberFormat="1" applyFill="1" applyBorder="1" applyAlignment="1">
      <alignment vertical="center"/>
    </xf>
    <xf numFmtId="0" fontId="20" fillId="0" borderId="7" xfId="9" applyFill="1" applyBorder="1" applyAlignment="1">
      <alignment vertical="center"/>
    </xf>
    <xf numFmtId="176" fontId="20" fillId="4" borderId="60" xfId="10" applyNumberFormat="1" applyFill="1" applyBorder="1" applyAlignment="1">
      <alignment vertical="center"/>
    </xf>
    <xf numFmtId="187" fontId="20" fillId="4" borderId="6" xfId="10" applyNumberFormat="1" applyFill="1" applyBorder="1" applyAlignment="1">
      <alignment vertical="center"/>
    </xf>
    <xf numFmtId="187" fontId="20" fillId="4" borderId="90" xfId="10" applyNumberFormat="1" applyFill="1" applyBorder="1" applyAlignment="1">
      <alignment vertical="center"/>
    </xf>
    <xf numFmtId="187" fontId="20" fillId="4" borderId="91" xfId="10" applyNumberFormat="1" applyFill="1" applyBorder="1" applyAlignment="1">
      <alignment vertical="center"/>
    </xf>
    <xf numFmtId="187" fontId="20" fillId="4" borderId="92" xfId="10" applyNumberFormat="1" applyFill="1" applyBorder="1" applyAlignment="1">
      <alignment vertical="center"/>
    </xf>
    <xf numFmtId="0" fontId="10" fillId="0" borderId="16" xfId="0" applyFont="1" applyFill="1" applyBorder="1" applyAlignment="1">
      <alignment horizontal="center" vertical="center" wrapText="1"/>
    </xf>
    <xf numFmtId="0" fontId="27" fillId="4" borderId="32" xfId="0" applyFont="1" applyFill="1" applyBorder="1" applyAlignment="1">
      <alignment vertical="center" wrapText="1"/>
    </xf>
    <xf numFmtId="176" fontId="20" fillId="4" borderId="7" xfId="10" applyNumberFormat="1" applyFill="1" applyBorder="1" applyAlignment="1">
      <alignment vertical="center"/>
    </xf>
    <xf numFmtId="176" fontId="20" fillId="0" borderId="4" xfId="10" applyNumberFormat="1" applyFill="1" applyBorder="1" applyAlignment="1">
      <alignment vertical="center"/>
    </xf>
    <xf numFmtId="0" fontId="23" fillId="0" borderId="30" xfId="10" applyNumberFormat="1" applyFont="1" applyFill="1" applyBorder="1" applyAlignment="1">
      <alignment horizontal="left" vertical="center" wrapText="1"/>
    </xf>
    <xf numFmtId="0" fontId="23" fillId="4" borderId="92" xfId="10" applyNumberFormat="1" applyFont="1" applyFill="1" applyBorder="1" applyAlignment="1">
      <alignment horizontal="left" vertical="center" wrapText="1"/>
    </xf>
    <xf numFmtId="0" fontId="23" fillId="4" borderId="95" xfId="10" applyNumberFormat="1" applyFont="1" applyFill="1" applyBorder="1" applyAlignment="1">
      <alignment horizontal="left" vertical="center" wrapText="1"/>
    </xf>
    <xf numFmtId="0" fontId="23" fillId="4" borderId="98" xfId="10" applyNumberFormat="1" applyFont="1" applyFill="1" applyBorder="1" applyAlignment="1">
      <alignment horizontal="left" vertical="center" wrapText="1"/>
    </xf>
    <xf numFmtId="0" fontId="23" fillId="4" borderId="99" xfId="10" applyNumberFormat="1" applyFont="1" applyFill="1" applyBorder="1" applyAlignment="1">
      <alignment horizontal="left" vertical="center" wrapText="1"/>
    </xf>
    <xf numFmtId="0" fontId="23" fillId="4" borderId="103" xfId="10" applyNumberFormat="1" applyFont="1" applyFill="1" applyBorder="1" applyAlignment="1">
      <alignment horizontal="left" vertical="center" wrapText="1"/>
    </xf>
    <xf numFmtId="0" fontId="23" fillId="0" borderId="106" xfId="10" applyNumberFormat="1" applyFont="1" applyFill="1" applyBorder="1" applyAlignment="1">
      <alignment horizontal="left" vertical="center" wrapText="1"/>
    </xf>
    <xf numFmtId="0" fontId="23" fillId="0" borderId="124" xfId="10" applyNumberFormat="1" applyFont="1" applyFill="1" applyBorder="1" applyAlignment="1">
      <alignment horizontal="left" vertical="center" wrapText="1"/>
    </xf>
    <xf numFmtId="0" fontId="23" fillId="4" borderId="134" xfId="10" applyNumberFormat="1" applyFont="1" applyFill="1" applyBorder="1" applyAlignment="1">
      <alignment horizontal="left" vertical="center" wrapText="1"/>
    </xf>
    <xf numFmtId="0" fontId="23" fillId="4" borderId="129" xfId="10" applyNumberFormat="1" applyFont="1" applyFill="1" applyBorder="1" applyAlignment="1">
      <alignment horizontal="left" vertical="center" wrapText="1"/>
    </xf>
    <xf numFmtId="0" fontId="23" fillId="4" borderId="140" xfId="10" applyNumberFormat="1" applyFont="1" applyFill="1" applyBorder="1" applyAlignment="1">
      <alignment horizontal="left" vertical="center" wrapText="1"/>
    </xf>
    <xf numFmtId="0" fontId="23" fillId="0" borderId="141" xfId="10" applyNumberFormat="1" applyFont="1" applyFill="1" applyBorder="1" applyAlignment="1">
      <alignment horizontal="left" vertical="center" wrapText="1"/>
    </xf>
    <xf numFmtId="0" fontId="4" fillId="0" borderId="99" xfId="10" applyNumberFormat="1" applyFont="1" applyFill="1" applyBorder="1" applyAlignment="1">
      <alignment horizontal="left" vertical="center" wrapText="1"/>
    </xf>
    <xf numFmtId="0" fontId="23" fillId="0" borderId="116" xfId="10" applyNumberFormat="1" applyFont="1" applyFill="1" applyBorder="1" applyAlignment="1">
      <alignment horizontal="left" vertical="center" wrapText="1"/>
    </xf>
    <xf numFmtId="0" fontId="23" fillId="5" borderId="120" xfId="10" applyNumberFormat="1" applyFont="1" applyFill="1" applyBorder="1" applyAlignment="1">
      <alignment horizontal="left" vertical="center" wrapText="1"/>
    </xf>
    <xf numFmtId="186" fontId="20" fillId="0" borderId="0" xfId="9" applyNumberFormat="1" applyFill="1" applyAlignment="1">
      <alignment vertical="center" shrinkToFit="1"/>
    </xf>
    <xf numFmtId="0" fontId="11" fillId="0" borderId="12" xfId="0" applyFont="1" applyFill="1" applyBorder="1" applyAlignment="1">
      <alignment vertical="center"/>
    </xf>
    <xf numFmtId="0" fontId="10" fillId="0" borderId="29" xfId="0" applyFont="1" applyFill="1" applyBorder="1" applyAlignment="1">
      <alignment horizontal="left" vertical="center" wrapText="1"/>
    </xf>
    <xf numFmtId="0" fontId="10" fillId="3" borderId="10" xfId="0" applyFont="1" applyFill="1" applyBorder="1" applyAlignment="1">
      <alignment horizontal="center" vertical="center"/>
    </xf>
    <xf numFmtId="176" fontId="10" fillId="0" borderId="9" xfId="2" applyNumberFormat="1" applyFont="1" applyFill="1" applyBorder="1" applyAlignment="1">
      <alignment vertical="center" wrapText="1"/>
    </xf>
    <xf numFmtId="176" fontId="10" fillId="0" borderId="25" xfId="2" applyNumberFormat="1" applyFont="1" applyFill="1" applyBorder="1" applyAlignment="1">
      <alignmen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0" fillId="3" borderId="10" xfId="0" applyFont="1" applyFill="1" applyBorder="1" applyAlignment="1">
      <alignment horizontal="center" vertical="center"/>
    </xf>
    <xf numFmtId="0" fontId="10" fillId="0" borderId="26"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27" xfId="0" applyFont="1" applyFill="1" applyBorder="1" applyAlignment="1">
      <alignment horizontal="center" vertical="center" textRotation="255" wrapText="1"/>
    </xf>
    <xf numFmtId="0" fontId="10" fillId="0" borderId="11" xfId="0" applyFont="1" applyFill="1" applyBorder="1" applyAlignment="1">
      <alignment horizontal="center" vertical="center" textRotation="255" wrapText="1"/>
    </xf>
    <xf numFmtId="176" fontId="10" fillId="0" borderId="28" xfId="2" applyNumberFormat="1" applyFont="1" applyFill="1" applyBorder="1" applyAlignment="1">
      <alignment vertical="center" wrapText="1"/>
    </xf>
    <xf numFmtId="176" fontId="10" fillId="0" borderId="29" xfId="2" applyNumberFormat="1" applyFont="1" applyFill="1" applyBorder="1" applyAlignment="1">
      <alignment vertical="center" wrapText="1"/>
    </xf>
    <xf numFmtId="176" fontId="10" fillId="0" borderId="15" xfId="2" applyNumberFormat="1" applyFont="1" applyFill="1" applyBorder="1" applyAlignment="1">
      <alignment vertical="center" wrapText="1"/>
    </xf>
    <xf numFmtId="176" fontId="10" fillId="0" borderId="16" xfId="2" applyNumberFormat="1" applyFont="1" applyFill="1" applyBorder="1" applyAlignment="1">
      <alignment vertical="center" wrapText="1"/>
    </xf>
    <xf numFmtId="176" fontId="4" fillId="0" borderId="10" xfId="2" applyNumberFormat="1" applyFont="1" applyFill="1" applyBorder="1" applyAlignment="1">
      <alignment horizontal="center" vertical="center" wrapText="1"/>
    </xf>
    <xf numFmtId="176" fontId="4" fillId="0" borderId="11" xfId="2" applyNumberFormat="1" applyFont="1" applyFill="1" applyBorder="1" applyAlignment="1">
      <alignment horizontal="center" vertical="center" wrapText="1"/>
    </xf>
    <xf numFmtId="176" fontId="4" fillId="0" borderId="37" xfId="2" applyNumberFormat="1" applyFont="1" applyFill="1" applyBorder="1" applyAlignment="1">
      <alignment horizontal="center" vertical="center" wrapText="1"/>
    </xf>
    <xf numFmtId="177" fontId="11" fillId="4" borderId="10" xfId="2" applyNumberFormat="1" applyFont="1" applyFill="1" applyBorder="1" applyAlignment="1">
      <alignment horizontal="center" vertical="center"/>
    </xf>
    <xf numFmtId="177" fontId="11" fillId="4" borderId="11" xfId="2" applyNumberFormat="1" applyFont="1" applyFill="1" applyBorder="1" applyAlignment="1">
      <alignment horizontal="center" vertical="center"/>
    </xf>
    <xf numFmtId="177" fontId="11" fillId="4" borderId="37" xfId="2" applyNumberFormat="1" applyFont="1" applyFill="1" applyBorder="1" applyAlignment="1">
      <alignment horizontal="center" vertical="center"/>
    </xf>
    <xf numFmtId="177" fontId="11" fillId="4" borderId="53" xfId="2" applyNumberFormat="1" applyFont="1" applyFill="1" applyBorder="1" applyAlignment="1">
      <alignment horizontal="center" vertical="center"/>
    </xf>
    <xf numFmtId="177" fontId="11" fillId="4" borderId="77" xfId="2" applyNumberFormat="1" applyFont="1" applyFill="1" applyBorder="1" applyAlignment="1">
      <alignment horizontal="center" vertical="center"/>
    </xf>
    <xf numFmtId="177" fontId="11" fillId="4" borderId="52" xfId="2" applyNumberFormat="1" applyFont="1" applyFill="1" applyBorder="1" applyAlignment="1">
      <alignment horizontal="center" vertical="center"/>
    </xf>
    <xf numFmtId="0" fontId="10" fillId="0" borderId="36" xfId="0" applyFont="1" applyFill="1" applyBorder="1" applyAlignment="1">
      <alignment horizontal="center" vertical="center"/>
    </xf>
    <xf numFmtId="0" fontId="10" fillId="0" borderId="37" xfId="0" applyFont="1" applyFill="1" applyBorder="1" applyAlignment="1">
      <alignment horizontal="center" vertical="center" textRotation="255" wrapText="1"/>
    </xf>
    <xf numFmtId="176" fontId="10" fillId="0" borderId="54" xfId="2" applyNumberFormat="1" applyFont="1" applyFill="1" applyBorder="1" applyAlignment="1">
      <alignment vertical="center" wrapText="1"/>
    </xf>
    <xf numFmtId="176" fontId="10" fillId="0" borderId="55" xfId="2" applyNumberFormat="1" applyFont="1" applyFill="1" applyBorder="1" applyAlignment="1">
      <alignment vertical="center" wrapText="1"/>
    </xf>
    <xf numFmtId="176" fontId="10" fillId="0" borderId="47" xfId="2" applyNumberFormat="1" applyFont="1" applyFill="1" applyBorder="1" applyAlignment="1">
      <alignment vertical="center" wrapText="1"/>
    </xf>
    <xf numFmtId="176" fontId="10" fillId="0" borderId="48" xfId="2" applyNumberFormat="1" applyFont="1" applyFill="1" applyBorder="1" applyAlignment="1">
      <alignment vertical="center" wrapText="1"/>
    </xf>
    <xf numFmtId="176" fontId="10" fillId="0" borderId="47" xfId="2" applyNumberFormat="1" applyFont="1" applyFill="1" applyBorder="1" applyAlignment="1">
      <alignment horizontal="left" vertical="center" wrapText="1"/>
    </xf>
    <xf numFmtId="176" fontId="10" fillId="0" borderId="48" xfId="2" applyNumberFormat="1" applyFont="1" applyFill="1" applyBorder="1" applyAlignment="1">
      <alignment horizontal="left" vertical="center" wrapText="1"/>
    </xf>
    <xf numFmtId="0" fontId="4" fillId="0" borderId="26"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6" xfId="0" applyFont="1" applyFill="1" applyBorder="1" applyAlignment="1">
      <alignment horizontal="center" vertical="center"/>
    </xf>
    <xf numFmtId="0" fontId="10" fillId="0" borderId="28" xfId="0" applyFont="1" applyFill="1" applyBorder="1" applyAlignment="1">
      <alignment vertical="center" textRotation="255" wrapText="1"/>
    </xf>
    <xf numFmtId="0" fontId="10" fillId="0" borderId="9" xfId="0" applyFont="1" applyFill="1" applyBorder="1" applyAlignment="1">
      <alignment vertical="center" textRotation="255" wrapText="1"/>
    </xf>
    <xf numFmtId="0" fontId="10" fillId="0" borderId="38" xfId="0" applyFont="1" applyFill="1" applyBorder="1" applyAlignment="1">
      <alignment vertical="center" textRotation="255" wrapText="1"/>
    </xf>
    <xf numFmtId="0" fontId="10" fillId="0" borderId="28"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15" xfId="0" applyFont="1" applyFill="1" applyBorder="1" applyAlignment="1">
      <alignment vertical="center"/>
    </xf>
    <xf numFmtId="0" fontId="10" fillId="0" borderId="16" xfId="0" applyFont="1" applyFill="1" applyBorder="1" applyAlignment="1">
      <alignment vertical="center"/>
    </xf>
    <xf numFmtId="0" fontId="10" fillId="0" borderId="28" xfId="0" applyFont="1" applyFill="1" applyBorder="1" applyAlignment="1">
      <alignment vertical="center" wrapText="1"/>
    </xf>
    <xf numFmtId="0" fontId="10" fillId="0" borderId="29" xfId="0" applyFont="1" applyFill="1" applyBorder="1" applyAlignment="1">
      <alignment vertical="center" wrapText="1"/>
    </xf>
    <xf numFmtId="0" fontId="10" fillId="0" borderId="4" xfId="0" applyFont="1" applyFill="1" applyBorder="1" applyAlignment="1">
      <alignment vertical="center"/>
    </xf>
    <xf numFmtId="0" fontId="10" fillId="0" borderId="63" xfId="0" applyFont="1" applyFill="1" applyBorder="1" applyAlignment="1">
      <alignment vertical="center" wrapText="1"/>
    </xf>
    <xf numFmtId="0" fontId="10" fillId="0" borderId="74" xfId="0" applyFont="1" applyFill="1" applyBorder="1" applyAlignment="1">
      <alignment vertical="center" wrapText="1"/>
    </xf>
    <xf numFmtId="176" fontId="4" fillId="0" borderId="10" xfId="2" applyNumberFormat="1" applyFont="1" applyFill="1" applyBorder="1" applyAlignment="1">
      <alignment horizontal="left" vertical="center" wrapText="1"/>
    </xf>
    <xf numFmtId="176" fontId="4" fillId="0" borderId="11" xfId="2" applyNumberFormat="1" applyFont="1" applyFill="1" applyBorder="1" applyAlignment="1">
      <alignment horizontal="left" vertical="center" wrapText="1"/>
    </xf>
    <xf numFmtId="176" fontId="4" fillId="0" borderId="12" xfId="2" applyNumberFormat="1" applyFont="1" applyFill="1" applyBorder="1" applyAlignment="1">
      <alignment horizontal="left" vertical="center" wrapText="1"/>
    </xf>
    <xf numFmtId="0" fontId="11" fillId="4" borderId="10" xfId="0" applyFont="1" applyFill="1" applyBorder="1" applyAlignment="1">
      <alignment horizontal="left" vertical="center"/>
    </xf>
    <xf numFmtId="0" fontId="11" fillId="4" borderId="11" xfId="0" applyFont="1" applyFill="1" applyBorder="1" applyAlignment="1">
      <alignment horizontal="left" vertical="center"/>
    </xf>
    <xf numFmtId="0" fontId="11" fillId="4" borderId="12" xfId="0" applyFont="1" applyFill="1" applyBorder="1" applyAlignment="1">
      <alignment horizontal="left" vertical="center"/>
    </xf>
    <xf numFmtId="0" fontId="11" fillId="4" borderId="53" xfId="0" applyFont="1" applyFill="1" applyBorder="1" applyAlignment="1">
      <alignment horizontal="left" vertical="center"/>
    </xf>
    <xf numFmtId="0" fontId="11" fillId="4" borderId="77" xfId="0" applyFont="1" applyFill="1" applyBorder="1" applyAlignment="1">
      <alignment horizontal="left" vertical="center"/>
    </xf>
    <xf numFmtId="0" fontId="11" fillId="4" borderId="73" xfId="0" applyFont="1" applyFill="1" applyBorder="1" applyAlignment="1">
      <alignment horizontal="left" vertical="center"/>
    </xf>
    <xf numFmtId="176" fontId="10" fillId="0" borderId="9" xfId="2" applyNumberFormat="1" applyFont="1" applyFill="1" applyBorder="1" applyAlignment="1">
      <alignment wrapText="1"/>
    </xf>
    <xf numFmtId="176" fontId="10" fillId="0" borderId="0" xfId="2" applyNumberFormat="1" applyFont="1" applyFill="1" applyBorder="1" applyAlignment="1">
      <alignment wrapText="1"/>
    </xf>
    <xf numFmtId="176" fontId="10" fillId="0" borderId="63" xfId="2" applyNumberFormat="1" applyFont="1" applyFill="1" applyBorder="1" applyAlignment="1">
      <alignment horizontal="left" vertical="center" wrapText="1"/>
    </xf>
    <xf numFmtId="176" fontId="10" fillId="0" borderId="64" xfId="2" applyNumberFormat="1" applyFont="1" applyFill="1" applyBorder="1" applyAlignment="1">
      <alignment horizontal="left" vertical="center" wrapText="1"/>
    </xf>
    <xf numFmtId="176" fontId="10" fillId="0" borderId="25" xfId="2" applyNumberFormat="1" applyFont="1" applyFill="1" applyBorder="1" applyAlignment="1">
      <alignment vertical="center" wrapText="1"/>
    </xf>
    <xf numFmtId="176" fontId="10" fillId="0" borderId="8" xfId="2" applyNumberFormat="1" applyFont="1" applyFill="1" applyBorder="1" applyAlignment="1">
      <alignment vertical="center" wrapText="1"/>
    </xf>
    <xf numFmtId="0" fontId="10" fillId="0" borderId="12" xfId="0" applyFont="1" applyFill="1" applyBorder="1" applyAlignment="1">
      <alignment horizontal="center" vertical="center" textRotation="255" wrapText="1"/>
    </xf>
    <xf numFmtId="176" fontId="10" fillId="0" borderId="9" xfId="2" applyNumberFormat="1" applyFont="1" applyFill="1" applyBorder="1" applyAlignment="1">
      <alignment vertical="center" wrapText="1"/>
    </xf>
    <xf numFmtId="176" fontId="10" fillId="0" borderId="0" xfId="2" applyNumberFormat="1" applyFont="1" applyFill="1" applyBorder="1" applyAlignment="1">
      <alignment vertical="center" wrapText="1"/>
    </xf>
    <xf numFmtId="176" fontId="10" fillId="0" borderId="28" xfId="2" applyNumberFormat="1" applyFont="1" applyFill="1" applyBorder="1" applyAlignment="1">
      <alignment horizontal="left" vertical="center" wrapText="1"/>
    </xf>
    <xf numFmtId="176" fontId="10" fillId="0" borderId="66" xfId="2" applyNumberFormat="1" applyFont="1" applyFill="1" applyBorder="1" applyAlignment="1">
      <alignment horizontal="left" vertical="center" wrapText="1"/>
    </xf>
    <xf numFmtId="0" fontId="10" fillId="0" borderId="67"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49" xfId="0" applyFont="1" applyFill="1" applyBorder="1" applyAlignment="1">
      <alignment horizontal="center" vertical="center" textRotation="255" wrapText="1"/>
    </xf>
    <xf numFmtId="0" fontId="10" fillId="0" borderId="1" xfId="0" applyFont="1" applyFill="1" applyBorder="1" applyAlignment="1">
      <alignment horizontal="center" vertical="center" textRotation="255" wrapText="1"/>
    </xf>
    <xf numFmtId="0" fontId="10" fillId="0" borderId="45" xfId="0" applyFont="1" applyFill="1" applyBorder="1" applyAlignment="1">
      <alignment horizontal="center" vertical="center" textRotation="255" wrapText="1"/>
    </xf>
    <xf numFmtId="176" fontId="10" fillId="0" borderId="27" xfId="2" applyNumberFormat="1" applyFont="1" applyFill="1" applyBorder="1" applyAlignment="1">
      <alignment vertical="center" wrapText="1"/>
    </xf>
    <xf numFmtId="176" fontId="10" fillId="0" borderId="49" xfId="2" applyNumberFormat="1" applyFont="1" applyFill="1" applyBorder="1" applyAlignment="1">
      <alignment vertical="center" wrapText="1"/>
    </xf>
    <xf numFmtId="176" fontId="10" fillId="0" borderId="17" xfId="2" applyNumberFormat="1" applyFont="1" applyFill="1" applyBorder="1" applyAlignment="1">
      <alignment vertical="center" wrapText="1"/>
    </xf>
    <xf numFmtId="0" fontId="18" fillId="0" borderId="1" xfId="0" applyFont="1" applyBorder="1" applyAlignment="1">
      <alignment horizontal="center" vertical="center"/>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8" fillId="0" borderId="1" xfId="0" applyFont="1" applyBorder="1" applyAlignment="1">
      <alignment horizontal="center" vertical="center"/>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11" fillId="4" borderId="1" xfId="1" applyFont="1" applyFill="1" applyBorder="1" applyAlignment="1">
      <alignment horizontal="center" vertical="center" wrapText="1"/>
    </xf>
    <xf numFmtId="0" fontId="8" fillId="0" borderId="20" xfId="0" applyFont="1" applyBorder="1" applyAlignment="1">
      <alignment horizontal="left" vertical="center" wrapText="1"/>
    </xf>
    <xf numFmtId="0" fontId="8" fillId="0" borderId="23" xfId="0" applyFont="1" applyBorder="1" applyAlignment="1">
      <alignment horizontal="left" vertical="center" wrapText="1"/>
    </xf>
    <xf numFmtId="0" fontId="18" fillId="0" borderId="22" xfId="0" applyFont="1" applyBorder="1" applyAlignment="1">
      <alignment horizontal="left" vertical="center"/>
    </xf>
    <xf numFmtId="0" fontId="18" fillId="0" borderId="24" xfId="0" applyFont="1" applyBorder="1" applyAlignment="1">
      <alignment horizontal="left" vertical="center"/>
    </xf>
    <xf numFmtId="0" fontId="18" fillId="0" borderId="21" xfId="0" applyFont="1" applyBorder="1" applyAlignment="1">
      <alignment horizontal="left" vertical="center"/>
    </xf>
    <xf numFmtId="0" fontId="18" fillId="0" borderId="25" xfId="0" applyFont="1" applyBorder="1" applyAlignment="1">
      <alignment horizontal="left"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3" xfId="0" applyFont="1" applyBorder="1" applyAlignment="1">
      <alignment horizontal="center" vertical="center"/>
    </xf>
    <xf numFmtId="0" fontId="11" fillId="4" borderId="20" xfId="1" applyFont="1" applyFill="1" applyBorder="1" applyAlignment="1">
      <alignment horizontal="left" vertical="center" wrapText="1"/>
    </xf>
    <xf numFmtId="0" fontId="11" fillId="4" borderId="22" xfId="1" applyFont="1" applyFill="1" applyBorder="1" applyAlignment="1">
      <alignment horizontal="left" vertical="center" wrapText="1"/>
    </xf>
    <xf numFmtId="0" fontId="11" fillId="4" borderId="21" xfId="1" applyFont="1" applyFill="1" applyBorder="1" applyAlignment="1">
      <alignment horizontal="left" vertical="center" wrapText="1"/>
    </xf>
    <xf numFmtId="0" fontId="5" fillId="4" borderId="2"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3" xfId="0" applyFont="1" applyFill="1" applyBorder="1" applyAlignment="1">
      <alignment horizontal="center" vertical="center"/>
    </xf>
    <xf numFmtId="0" fontId="8" fillId="0" borderId="15"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83" xfId="0" applyFont="1" applyBorder="1" applyAlignment="1">
      <alignment horizontal="center" vertical="center"/>
    </xf>
    <xf numFmtId="0" fontId="8" fillId="0" borderId="79" xfId="0" applyFont="1" applyBorder="1" applyAlignment="1">
      <alignment horizontal="center" vertical="center"/>
    </xf>
    <xf numFmtId="0" fontId="20" fillId="0" borderId="15" xfId="9" applyFill="1" applyBorder="1" applyAlignment="1">
      <alignment horizontal="center" vertical="center" textRotation="255"/>
    </xf>
    <xf numFmtId="0" fontId="20" fillId="0" borderId="9" xfId="9" applyFill="1" applyBorder="1" applyAlignment="1">
      <alignment horizontal="center" vertical="center" textRotation="255"/>
    </xf>
    <xf numFmtId="0" fontId="20" fillId="0" borderId="14" xfId="9" applyFill="1" applyBorder="1" applyAlignment="1">
      <alignment horizontal="center" vertical="center" textRotation="255"/>
    </xf>
    <xf numFmtId="0" fontId="20" fillId="0" borderId="19" xfId="9" applyFill="1" applyBorder="1" applyAlignment="1">
      <alignment horizontal="center" vertical="center"/>
    </xf>
    <xf numFmtId="0" fontId="20" fillId="0" borderId="74" xfId="9" applyFill="1" applyBorder="1" applyAlignment="1">
      <alignment horizontal="center" vertical="center"/>
    </xf>
    <xf numFmtId="0" fontId="20" fillId="4" borderId="138" xfId="9" applyFill="1" applyBorder="1" applyAlignment="1">
      <alignment horizontal="center" vertical="center" shrinkToFit="1"/>
    </xf>
    <xf numFmtId="0" fontId="20" fillId="4" borderId="74" xfId="9" applyFill="1" applyBorder="1" applyAlignment="1">
      <alignment horizontal="center" vertical="center" shrinkToFit="1"/>
    </xf>
    <xf numFmtId="0" fontId="20" fillId="4" borderId="64" xfId="9" applyFill="1" applyBorder="1" applyAlignment="1">
      <alignment horizontal="center" vertical="center" shrinkToFit="1"/>
    </xf>
    <xf numFmtId="0" fontId="17" fillId="0" borderId="15" xfId="9" applyFont="1" applyFill="1" applyBorder="1" applyAlignment="1">
      <alignment horizontal="center" vertical="center" textRotation="255"/>
    </xf>
    <xf numFmtId="0" fontId="17" fillId="0" borderId="9" xfId="9" applyFont="1" applyFill="1" applyBorder="1" applyAlignment="1">
      <alignment horizontal="center" vertical="center" textRotation="255"/>
    </xf>
    <xf numFmtId="0" fontId="17" fillId="0" borderId="14" xfId="9" applyFont="1" applyFill="1" applyBorder="1" applyAlignment="1">
      <alignment horizontal="center" vertical="center" textRotation="255"/>
    </xf>
    <xf numFmtId="0" fontId="17" fillId="4" borderId="15" xfId="9" applyFont="1" applyFill="1" applyBorder="1" applyAlignment="1">
      <alignment horizontal="center" vertical="center"/>
    </xf>
    <xf numFmtId="0" fontId="17" fillId="4" borderId="17" xfId="9" applyFont="1" applyFill="1" applyBorder="1" applyAlignment="1">
      <alignment horizontal="center" vertical="center"/>
    </xf>
    <xf numFmtId="0" fontId="17" fillId="4" borderId="9" xfId="9" applyFont="1" applyFill="1" applyBorder="1" applyAlignment="1">
      <alignment horizontal="center" vertical="center"/>
    </xf>
    <xf numFmtId="0" fontId="17" fillId="4" borderId="13" xfId="9" applyFont="1" applyFill="1" applyBorder="1" applyAlignment="1">
      <alignment horizontal="center" vertical="center"/>
    </xf>
    <xf numFmtId="0" fontId="17" fillId="4" borderId="14" xfId="9" applyFont="1" applyFill="1" applyBorder="1" applyAlignment="1">
      <alignment horizontal="center" vertical="center"/>
    </xf>
    <xf numFmtId="0" fontId="17" fillId="4" borderId="18" xfId="9" applyFont="1" applyFill="1" applyBorder="1" applyAlignment="1">
      <alignment horizontal="center" vertical="center"/>
    </xf>
    <xf numFmtId="0" fontId="11" fillId="4" borderId="53" xfId="0" applyFont="1" applyFill="1" applyBorder="1" applyAlignment="1">
      <alignment horizontal="left" vertical="center" wrapText="1"/>
    </xf>
  </cellXfs>
  <cellStyles count="13">
    <cellStyle name="パーセント" xfId="8" builtinId="5"/>
    <cellStyle name="パーセント 2" xfId="3" xr:uid="{00000000-0005-0000-0000-000001000000}"/>
    <cellStyle name="桁区切り" xfId="7" builtinId="6"/>
    <cellStyle name="桁区切り 2" xfId="2" xr:uid="{00000000-0005-0000-0000-000003000000}"/>
    <cellStyle name="桁区切り 2 2" xfId="10" xr:uid="{00000000-0005-0000-0000-000004000000}"/>
    <cellStyle name="桁区切り 3" xfId="12" xr:uid="{00000000-0005-0000-0000-000005000000}"/>
    <cellStyle name="通貨 2" xfId="4" xr:uid="{00000000-0005-0000-0000-000006000000}"/>
    <cellStyle name="標準" xfId="0" builtinId="0"/>
    <cellStyle name="標準 2" xfId="1" xr:uid="{00000000-0005-0000-0000-000008000000}"/>
    <cellStyle name="標準 3" xfId="5" xr:uid="{00000000-0005-0000-0000-000009000000}"/>
    <cellStyle name="標準 3 2" xfId="9" xr:uid="{00000000-0005-0000-0000-00000A000000}"/>
    <cellStyle name="標準 4" xfId="11" xr:uid="{00000000-0005-0000-0000-00000B000000}"/>
    <cellStyle name="未定義" xfId="6" xr:uid="{00000000-0005-0000-0000-00000C000000}"/>
  </cellStyles>
  <dxfs count="0"/>
  <tableStyles count="0" defaultTableStyle="TableStyleMedium2" defaultPivotStyle="PivotStyleMedium9"/>
  <colors>
    <mruColors>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bwMode="auto">
        <a:xfrm>
          <a:off x="5915025" y="0"/>
          <a:ext cx="76200" cy="209550"/>
        </a:xfrm>
        <a:prstGeom prst="rect">
          <a:avLst/>
        </a:prstGeom>
        <a:noFill/>
        <a:ln w="9525">
          <a:noFill/>
          <a:miter lim="800000"/>
          <a:headEnd/>
          <a:tailEnd/>
        </a:ln>
      </xdr:spPr>
    </xdr:sp>
    <xdr:clientData/>
  </xdr:twoCellAnchor>
  <xdr:oneCellAnchor>
    <xdr:from>
      <xdr:col>6</xdr:col>
      <xdr:colOff>0</xdr:colOff>
      <xdr:row>6</xdr:row>
      <xdr:rowOff>0</xdr:rowOff>
    </xdr:from>
    <xdr:ext cx="76200" cy="209550"/>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5915025" y="1914525"/>
          <a:ext cx="76200" cy="209550"/>
        </a:xfrm>
        <a:prstGeom prst="rect">
          <a:avLst/>
        </a:prstGeom>
        <a:noFill/>
        <a:ln w="9525">
          <a:noFill/>
          <a:miter lim="800000"/>
          <a:headEnd/>
          <a:tailEnd/>
        </a:ln>
      </xdr:spPr>
    </xdr:sp>
    <xdr:clientData/>
  </xdr:oneCellAnchor>
  <xdr:oneCellAnchor>
    <xdr:from>
      <xdr:col>6</xdr:col>
      <xdr:colOff>0</xdr:colOff>
      <xdr:row>65</xdr:row>
      <xdr:rowOff>0</xdr:rowOff>
    </xdr:from>
    <xdr:ext cx="76200" cy="209550"/>
    <xdr:sp macro="" textlink="">
      <xdr:nvSpPr>
        <xdr:cNvPr id="4" name="Text Box 5">
          <a:extLst>
            <a:ext uri="{FF2B5EF4-FFF2-40B4-BE49-F238E27FC236}">
              <a16:creationId xmlns:a16="http://schemas.microsoft.com/office/drawing/2014/main" id="{00000000-0008-0000-0200-000004000000}"/>
            </a:ext>
          </a:extLst>
        </xdr:cNvPr>
        <xdr:cNvSpPr txBox="1">
          <a:spLocks noChangeArrowheads="1"/>
        </xdr:cNvSpPr>
      </xdr:nvSpPr>
      <xdr:spPr bwMode="auto">
        <a:xfrm>
          <a:off x="5915025" y="31718250"/>
          <a:ext cx="76200" cy="209550"/>
        </a:xfrm>
        <a:prstGeom prst="rect">
          <a:avLst/>
        </a:prstGeom>
        <a:noFill/>
        <a:ln w="9525">
          <a:noFill/>
          <a:miter lim="800000"/>
          <a:headEnd/>
          <a:tailEnd/>
        </a:ln>
      </xdr:spPr>
    </xdr:sp>
    <xdr:clientData/>
  </xdr:oneCellAnchor>
  <xdr:oneCellAnchor>
    <xdr:from>
      <xdr:col>6</xdr:col>
      <xdr:colOff>0</xdr:colOff>
      <xdr:row>65</xdr:row>
      <xdr:rowOff>0</xdr:rowOff>
    </xdr:from>
    <xdr:ext cx="76200" cy="209550"/>
    <xdr:sp macro="" textlink="">
      <xdr:nvSpPr>
        <xdr:cNvPr id="5" name="Text Box 5">
          <a:extLst>
            <a:ext uri="{FF2B5EF4-FFF2-40B4-BE49-F238E27FC236}">
              <a16:creationId xmlns:a16="http://schemas.microsoft.com/office/drawing/2014/main" id="{00000000-0008-0000-0200-000005000000}"/>
            </a:ext>
          </a:extLst>
        </xdr:cNvPr>
        <xdr:cNvSpPr txBox="1">
          <a:spLocks noChangeArrowheads="1"/>
        </xdr:cNvSpPr>
      </xdr:nvSpPr>
      <xdr:spPr bwMode="auto">
        <a:xfrm>
          <a:off x="5915025" y="31718250"/>
          <a:ext cx="76200" cy="209550"/>
        </a:xfrm>
        <a:prstGeom prst="rect">
          <a:avLst/>
        </a:prstGeom>
        <a:noFill/>
        <a:ln w="9525">
          <a:noFill/>
          <a:miter lim="800000"/>
          <a:headEnd/>
          <a:tailEnd/>
        </a:ln>
      </xdr:spPr>
    </xdr:sp>
    <xdr:clientData/>
  </xdr:oneCellAnchor>
  <xdr:oneCellAnchor>
    <xdr:from>
      <xdr:col>6</xdr:col>
      <xdr:colOff>0</xdr:colOff>
      <xdr:row>65</xdr:row>
      <xdr:rowOff>0</xdr:rowOff>
    </xdr:from>
    <xdr:ext cx="76200" cy="209550"/>
    <xdr:sp macro="" textlink="">
      <xdr:nvSpPr>
        <xdr:cNvPr id="6" name="Text Box 5">
          <a:extLst>
            <a:ext uri="{FF2B5EF4-FFF2-40B4-BE49-F238E27FC236}">
              <a16:creationId xmlns:a16="http://schemas.microsoft.com/office/drawing/2014/main" id="{00000000-0008-0000-0200-000006000000}"/>
            </a:ext>
          </a:extLst>
        </xdr:cNvPr>
        <xdr:cNvSpPr txBox="1">
          <a:spLocks noChangeArrowheads="1"/>
        </xdr:cNvSpPr>
      </xdr:nvSpPr>
      <xdr:spPr bwMode="auto">
        <a:xfrm>
          <a:off x="5915025" y="31718250"/>
          <a:ext cx="76200" cy="209550"/>
        </a:xfrm>
        <a:prstGeom prst="rect">
          <a:avLst/>
        </a:prstGeom>
        <a:noFill/>
        <a:ln w="9525">
          <a:noFill/>
          <a:miter lim="800000"/>
          <a:headEnd/>
          <a:tailEnd/>
        </a:ln>
      </xdr:spPr>
    </xdr:sp>
    <xdr:clientData/>
  </xdr:oneCellAnchor>
  <xdr:oneCellAnchor>
    <xdr:from>
      <xdr:col>8</xdr:col>
      <xdr:colOff>0</xdr:colOff>
      <xdr:row>0</xdr:row>
      <xdr:rowOff>0</xdr:rowOff>
    </xdr:from>
    <xdr:ext cx="76200" cy="209550"/>
    <xdr:sp macro="" textlink="">
      <xdr:nvSpPr>
        <xdr:cNvPr id="7" name="Text Box 5">
          <a:extLst>
            <a:ext uri="{FF2B5EF4-FFF2-40B4-BE49-F238E27FC236}">
              <a16:creationId xmlns:a16="http://schemas.microsoft.com/office/drawing/2014/main" id="{00000000-0008-0000-0200-000007000000}"/>
            </a:ext>
          </a:extLst>
        </xdr:cNvPr>
        <xdr:cNvSpPr txBox="1">
          <a:spLocks noChangeArrowheads="1"/>
        </xdr:cNvSpPr>
      </xdr:nvSpPr>
      <xdr:spPr bwMode="auto">
        <a:xfrm>
          <a:off x="7210425" y="0"/>
          <a:ext cx="76200" cy="209550"/>
        </a:xfrm>
        <a:prstGeom prst="rect">
          <a:avLst/>
        </a:prstGeom>
        <a:noFill/>
        <a:ln w="9525">
          <a:noFill/>
          <a:miter lim="800000"/>
          <a:headEnd/>
          <a:tailEnd/>
        </a:ln>
      </xdr:spPr>
    </xdr:sp>
    <xdr:clientData/>
  </xdr:oneCellAnchor>
  <xdr:oneCellAnchor>
    <xdr:from>
      <xdr:col>8</xdr:col>
      <xdr:colOff>0</xdr:colOff>
      <xdr:row>6</xdr:row>
      <xdr:rowOff>0</xdr:rowOff>
    </xdr:from>
    <xdr:ext cx="76200" cy="209550"/>
    <xdr:sp macro="" textlink="">
      <xdr:nvSpPr>
        <xdr:cNvPr id="8" name="Text Box 5">
          <a:extLst>
            <a:ext uri="{FF2B5EF4-FFF2-40B4-BE49-F238E27FC236}">
              <a16:creationId xmlns:a16="http://schemas.microsoft.com/office/drawing/2014/main" id="{00000000-0008-0000-0200-000008000000}"/>
            </a:ext>
          </a:extLst>
        </xdr:cNvPr>
        <xdr:cNvSpPr txBox="1">
          <a:spLocks noChangeArrowheads="1"/>
        </xdr:cNvSpPr>
      </xdr:nvSpPr>
      <xdr:spPr bwMode="auto">
        <a:xfrm>
          <a:off x="7210425" y="1914525"/>
          <a:ext cx="76200" cy="209550"/>
        </a:xfrm>
        <a:prstGeom prst="rect">
          <a:avLst/>
        </a:prstGeom>
        <a:noFill/>
        <a:ln w="9525">
          <a:noFill/>
          <a:miter lim="800000"/>
          <a:headEnd/>
          <a:tailEnd/>
        </a:ln>
      </xdr:spPr>
    </xdr:sp>
    <xdr:clientData/>
  </xdr:oneCellAnchor>
  <xdr:oneCellAnchor>
    <xdr:from>
      <xdr:col>8</xdr:col>
      <xdr:colOff>0</xdr:colOff>
      <xdr:row>65</xdr:row>
      <xdr:rowOff>0</xdr:rowOff>
    </xdr:from>
    <xdr:ext cx="76200" cy="209550"/>
    <xdr:sp macro="" textlink="">
      <xdr:nvSpPr>
        <xdr:cNvPr id="9" name="Text Box 5">
          <a:extLst>
            <a:ext uri="{FF2B5EF4-FFF2-40B4-BE49-F238E27FC236}">
              <a16:creationId xmlns:a16="http://schemas.microsoft.com/office/drawing/2014/main" id="{00000000-0008-0000-0200-000009000000}"/>
            </a:ext>
          </a:extLst>
        </xdr:cNvPr>
        <xdr:cNvSpPr txBox="1">
          <a:spLocks noChangeArrowheads="1"/>
        </xdr:cNvSpPr>
      </xdr:nvSpPr>
      <xdr:spPr bwMode="auto">
        <a:xfrm>
          <a:off x="7210425" y="31718250"/>
          <a:ext cx="76200" cy="209550"/>
        </a:xfrm>
        <a:prstGeom prst="rect">
          <a:avLst/>
        </a:prstGeom>
        <a:noFill/>
        <a:ln w="9525">
          <a:noFill/>
          <a:miter lim="800000"/>
          <a:headEnd/>
          <a:tailEnd/>
        </a:ln>
      </xdr:spPr>
    </xdr:sp>
    <xdr:clientData/>
  </xdr:oneCellAnchor>
  <xdr:oneCellAnchor>
    <xdr:from>
      <xdr:col>8</xdr:col>
      <xdr:colOff>0</xdr:colOff>
      <xdr:row>65</xdr:row>
      <xdr:rowOff>0</xdr:rowOff>
    </xdr:from>
    <xdr:ext cx="76200" cy="209550"/>
    <xdr:sp macro="" textlink="">
      <xdr:nvSpPr>
        <xdr:cNvPr id="10" name="Text Box 5">
          <a:extLst>
            <a:ext uri="{FF2B5EF4-FFF2-40B4-BE49-F238E27FC236}">
              <a16:creationId xmlns:a16="http://schemas.microsoft.com/office/drawing/2014/main" id="{00000000-0008-0000-0200-00000A000000}"/>
            </a:ext>
          </a:extLst>
        </xdr:cNvPr>
        <xdr:cNvSpPr txBox="1">
          <a:spLocks noChangeArrowheads="1"/>
        </xdr:cNvSpPr>
      </xdr:nvSpPr>
      <xdr:spPr bwMode="auto">
        <a:xfrm>
          <a:off x="7210425" y="31718250"/>
          <a:ext cx="76200" cy="209550"/>
        </a:xfrm>
        <a:prstGeom prst="rect">
          <a:avLst/>
        </a:prstGeom>
        <a:noFill/>
        <a:ln w="9525">
          <a:noFill/>
          <a:miter lim="800000"/>
          <a:headEnd/>
          <a:tailEnd/>
        </a:ln>
      </xdr:spPr>
    </xdr:sp>
    <xdr:clientData/>
  </xdr:oneCellAnchor>
  <xdr:oneCellAnchor>
    <xdr:from>
      <xdr:col>8</xdr:col>
      <xdr:colOff>0</xdr:colOff>
      <xdr:row>65</xdr:row>
      <xdr:rowOff>0</xdr:rowOff>
    </xdr:from>
    <xdr:ext cx="76200" cy="209550"/>
    <xdr:sp macro="" textlink="">
      <xdr:nvSpPr>
        <xdr:cNvPr id="11" name="Text Box 5">
          <a:extLst>
            <a:ext uri="{FF2B5EF4-FFF2-40B4-BE49-F238E27FC236}">
              <a16:creationId xmlns:a16="http://schemas.microsoft.com/office/drawing/2014/main" id="{00000000-0008-0000-0200-00000B000000}"/>
            </a:ext>
          </a:extLst>
        </xdr:cNvPr>
        <xdr:cNvSpPr txBox="1">
          <a:spLocks noChangeArrowheads="1"/>
        </xdr:cNvSpPr>
      </xdr:nvSpPr>
      <xdr:spPr bwMode="auto">
        <a:xfrm>
          <a:off x="7210425" y="31718250"/>
          <a:ext cx="76200" cy="209550"/>
        </a:xfrm>
        <a:prstGeom prst="rect">
          <a:avLst/>
        </a:prstGeom>
        <a:noFill/>
        <a:ln w="9525">
          <a:noFill/>
          <a:miter lim="800000"/>
          <a:headEnd/>
          <a:tailEnd/>
        </a:ln>
      </xdr:spPr>
    </xdr:sp>
    <xdr:clientData/>
  </xdr:oneCellAnchor>
  <xdr:oneCellAnchor>
    <xdr:from>
      <xdr:col>6</xdr:col>
      <xdr:colOff>0</xdr:colOff>
      <xdr:row>65</xdr:row>
      <xdr:rowOff>0</xdr:rowOff>
    </xdr:from>
    <xdr:ext cx="76200" cy="209550"/>
    <xdr:sp macro="" textlink="">
      <xdr:nvSpPr>
        <xdr:cNvPr id="12" name="Text Box 5">
          <a:extLst>
            <a:ext uri="{FF2B5EF4-FFF2-40B4-BE49-F238E27FC236}">
              <a16:creationId xmlns:a16="http://schemas.microsoft.com/office/drawing/2014/main" id="{00000000-0008-0000-0200-00000C000000}"/>
            </a:ext>
          </a:extLst>
        </xdr:cNvPr>
        <xdr:cNvSpPr txBox="1">
          <a:spLocks noChangeArrowheads="1"/>
        </xdr:cNvSpPr>
      </xdr:nvSpPr>
      <xdr:spPr bwMode="auto">
        <a:xfrm>
          <a:off x="5915025" y="31718250"/>
          <a:ext cx="76200" cy="209550"/>
        </a:xfrm>
        <a:prstGeom prst="rect">
          <a:avLst/>
        </a:prstGeom>
        <a:noFill/>
        <a:ln w="9525">
          <a:noFill/>
          <a:miter lim="800000"/>
          <a:headEnd/>
          <a:tailEnd/>
        </a:ln>
      </xdr:spPr>
    </xdr:sp>
    <xdr:clientData/>
  </xdr:oneCellAnchor>
  <xdr:twoCellAnchor>
    <xdr:from>
      <xdr:col>1</xdr:col>
      <xdr:colOff>57150</xdr:colOff>
      <xdr:row>1</xdr:row>
      <xdr:rowOff>9525</xdr:rowOff>
    </xdr:from>
    <xdr:to>
      <xdr:col>6</xdr:col>
      <xdr:colOff>485774</xdr:colOff>
      <xdr:row>5</xdr:row>
      <xdr:rowOff>85725</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42875" y="457200"/>
          <a:ext cx="6743699" cy="13525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丸ｺﾞｼｯｸM-PRO" panose="020F0600000000000000" pitchFamily="50" charset="-128"/>
              <a:ea typeface="HG丸ｺﾞｼｯｸM-PRO" panose="020F0600000000000000" pitchFamily="50" charset="-128"/>
            </a:rPr>
            <a:t>＜ポイント算出時の注意点＞</a:t>
          </a:r>
          <a:endParaRPr kumimoji="1" lang="ja-JP" altLang="en-US" sz="1100">
            <a:latin typeface="HG丸ｺﾞｼｯｸM-PRO" panose="020F0600000000000000" pitchFamily="50" charset="-128"/>
            <a:ea typeface="HG丸ｺﾞｼｯｸM-PRO" panose="020F0600000000000000" pitchFamily="50" charset="-128"/>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latin typeface="HG丸ｺﾞｼｯｸM-PRO" panose="020F0600000000000000" pitchFamily="50" charset="-128"/>
              <a:ea typeface="HG丸ｺﾞｼｯｸM-PRO" panose="020F0600000000000000" pitchFamily="50" charset="-128"/>
            </a:rPr>
            <a:t> 別途配布した「令和</a:t>
          </a:r>
          <a:r>
            <a:rPr kumimoji="1" lang="en-US" altLang="ja-JP" sz="1100">
              <a:latin typeface="HG丸ｺﾞｼｯｸM-PRO" panose="020F0600000000000000" pitchFamily="50" charset="-128"/>
              <a:ea typeface="HG丸ｺﾞｼｯｸM-PRO" panose="020F0600000000000000" pitchFamily="50" charset="-128"/>
            </a:rPr>
            <a:t>4</a:t>
          </a:r>
          <a:r>
            <a:rPr kumimoji="1" lang="ja-JP" altLang="en-US" sz="1100">
              <a:latin typeface="HG丸ｺﾞｼｯｸM-PRO" panose="020F0600000000000000" pitchFamily="50" charset="-128"/>
              <a:ea typeface="HG丸ｺﾞｼｯｸM-PRO" panose="020F0600000000000000" pitchFamily="50" charset="-128"/>
            </a:rPr>
            <a:t>年度担い手確保・経営強化支援事業～要望調査の実施に当たって～」も必ずご確認ください。</a:t>
          </a:r>
          <a:endParaRPr kumimoji="1" lang="en-US" altLang="ja-JP" sz="1100">
            <a:latin typeface="HG丸ｺﾞｼｯｸM-PRO" panose="020F0600000000000000" pitchFamily="50" charset="-128"/>
            <a:ea typeface="HG丸ｺﾞｼｯｸM-PRO" panose="020F0600000000000000" pitchFamily="50" charset="-128"/>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latin typeface="HG丸ｺﾞｼｯｸM-PRO" panose="020F0600000000000000" pitchFamily="50" charset="-128"/>
              <a:ea typeface="HG丸ｺﾞｼｯｸM-PRO" panose="020F0600000000000000" pitchFamily="50" charset="-128"/>
            </a:rPr>
            <a:t>「</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事業実施前３年度内</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とは、</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令和元年</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月</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日から令和４年</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11</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月</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7</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日です。</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基本的には、令和４年</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11</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月</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7</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日時点における助成対象者の取組や今後の取組計画で判断します。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5915025" y="0"/>
          <a:ext cx="76200" cy="209550"/>
        </a:xfrm>
        <a:prstGeom prst="rect">
          <a:avLst/>
        </a:prstGeom>
        <a:noFill/>
        <a:ln w="9525">
          <a:noFill/>
          <a:miter lim="800000"/>
          <a:headEnd/>
          <a:tailEnd/>
        </a:ln>
      </xdr:spPr>
    </xdr:sp>
    <xdr:clientData/>
  </xdr:twoCellAnchor>
  <xdr:oneCellAnchor>
    <xdr:from>
      <xdr:col>6</xdr:col>
      <xdr:colOff>0</xdr:colOff>
      <xdr:row>6</xdr:row>
      <xdr:rowOff>0</xdr:rowOff>
    </xdr:from>
    <xdr:ext cx="76200" cy="209550"/>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5915025" y="1914525"/>
          <a:ext cx="76200" cy="209550"/>
        </a:xfrm>
        <a:prstGeom prst="rect">
          <a:avLst/>
        </a:prstGeom>
        <a:noFill/>
        <a:ln w="9525">
          <a:noFill/>
          <a:miter lim="800000"/>
          <a:headEnd/>
          <a:tailEnd/>
        </a:ln>
      </xdr:spPr>
    </xdr:sp>
    <xdr:clientData/>
  </xdr:oneCellAnchor>
  <xdr:oneCellAnchor>
    <xdr:from>
      <xdr:col>6</xdr:col>
      <xdr:colOff>0</xdr:colOff>
      <xdr:row>62</xdr:row>
      <xdr:rowOff>0</xdr:rowOff>
    </xdr:from>
    <xdr:ext cx="76200" cy="209550"/>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5915025" y="31718250"/>
          <a:ext cx="76200" cy="209550"/>
        </a:xfrm>
        <a:prstGeom prst="rect">
          <a:avLst/>
        </a:prstGeom>
        <a:noFill/>
        <a:ln w="9525">
          <a:noFill/>
          <a:miter lim="800000"/>
          <a:headEnd/>
          <a:tailEnd/>
        </a:ln>
      </xdr:spPr>
    </xdr:sp>
    <xdr:clientData/>
  </xdr:oneCellAnchor>
  <xdr:oneCellAnchor>
    <xdr:from>
      <xdr:col>6</xdr:col>
      <xdr:colOff>0</xdr:colOff>
      <xdr:row>62</xdr:row>
      <xdr:rowOff>0</xdr:rowOff>
    </xdr:from>
    <xdr:ext cx="76200" cy="209550"/>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5915025" y="31718250"/>
          <a:ext cx="76200" cy="209550"/>
        </a:xfrm>
        <a:prstGeom prst="rect">
          <a:avLst/>
        </a:prstGeom>
        <a:noFill/>
        <a:ln w="9525">
          <a:noFill/>
          <a:miter lim="800000"/>
          <a:headEnd/>
          <a:tailEnd/>
        </a:ln>
      </xdr:spPr>
    </xdr:sp>
    <xdr:clientData/>
  </xdr:oneCellAnchor>
  <xdr:oneCellAnchor>
    <xdr:from>
      <xdr:col>6</xdr:col>
      <xdr:colOff>0</xdr:colOff>
      <xdr:row>62</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5915025" y="31718250"/>
          <a:ext cx="76200" cy="209550"/>
        </a:xfrm>
        <a:prstGeom prst="rect">
          <a:avLst/>
        </a:prstGeom>
        <a:noFill/>
        <a:ln w="9525">
          <a:noFill/>
          <a:miter lim="800000"/>
          <a:headEnd/>
          <a:tailEnd/>
        </a:ln>
      </xdr:spPr>
    </xdr:sp>
    <xdr:clientData/>
  </xdr:oneCellAnchor>
  <xdr:oneCellAnchor>
    <xdr:from>
      <xdr:col>8</xdr:col>
      <xdr:colOff>0</xdr:colOff>
      <xdr:row>0</xdr:row>
      <xdr:rowOff>0</xdr:rowOff>
    </xdr:from>
    <xdr:ext cx="76200" cy="209550"/>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7210425" y="0"/>
          <a:ext cx="76200" cy="209550"/>
        </a:xfrm>
        <a:prstGeom prst="rect">
          <a:avLst/>
        </a:prstGeom>
        <a:noFill/>
        <a:ln w="9525">
          <a:noFill/>
          <a:miter lim="800000"/>
          <a:headEnd/>
          <a:tailEnd/>
        </a:ln>
      </xdr:spPr>
    </xdr:sp>
    <xdr:clientData/>
  </xdr:oneCellAnchor>
  <xdr:oneCellAnchor>
    <xdr:from>
      <xdr:col>8</xdr:col>
      <xdr:colOff>0</xdr:colOff>
      <xdr:row>6</xdr:row>
      <xdr:rowOff>0</xdr:rowOff>
    </xdr:from>
    <xdr:ext cx="76200" cy="209550"/>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210425" y="1914525"/>
          <a:ext cx="76200" cy="209550"/>
        </a:xfrm>
        <a:prstGeom prst="rect">
          <a:avLst/>
        </a:prstGeom>
        <a:noFill/>
        <a:ln w="9525">
          <a:noFill/>
          <a:miter lim="800000"/>
          <a:headEnd/>
          <a:tailEnd/>
        </a:ln>
      </xdr:spPr>
    </xdr:sp>
    <xdr:clientData/>
  </xdr:oneCellAnchor>
  <xdr:oneCellAnchor>
    <xdr:from>
      <xdr:col>8</xdr:col>
      <xdr:colOff>0</xdr:colOff>
      <xdr:row>62</xdr:row>
      <xdr:rowOff>0</xdr:rowOff>
    </xdr:from>
    <xdr:ext cx="76200" cy="209550"/>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210425" y="31718250"/>
          <a:ext cx="76200" cy="209550"/>
        </a:xfrm>
        <a:prstGeom prst="rect">
          <a:avLst/>
        </a:prstGeom>
        <a:noFill/>
        <a:ln w="9525">
          <a:noFill/>
          <a:miter lim="800000"/>
          <a:headEnd/>
          <a:tailEnd/>
        </a:ln>
      </xdr:spPr>
    </xdr:sp>
    <xdr:clientData/>
  </xdr:oneCellAnchor>
  <xdr:oneCellAnchor>
    <xdr:from>
      <xdr:col>8</xdr:col>
      <xdr:colOff>0</xdr:colOff>
      <xdr:row>62</xdr:row>
      <xdr:rowOff>0</xdr:rowOff>
    </xdr:from>
    <xdr:ext cx="76200" cy="209550"/>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7210425" y="31718250"/>
          <a:ext cx="76200" cy="209550"/>
        </a:xfrm>
        <a:prstGeom prst="rect">
          <a:avLst/>
        </a:prstGeom>
        <a:noFill/>
        <a:ln w="9525">
          <a:noFill/>
          <a:miter lim="800000"/>
          <a:headEnd/>
          <a:tailEnd/>
        </a:ln>
      </xdr:spPr>
    </xdr:sp>
    <xdr:clientData/>
  </xdr:oneCellAnchor>
  <xdr:oneCellAnchor>
    <xdr:from>
      <xdr:col>8</xdr:col>
      <xdr:colOff>0</xdr:colOff>
      <xdr:row>62</xdr:row>
      <xdr:rowOff>0</xdr:rowOff>
    </xdr:from>
    <xdr:ext cx="76200" cy="209550"/>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210425" y="31718250"/>
          <a:ext cx="76200" cy="209550"/>
        </a:xfrm>
        <a:prstGeom prst="rect">
          <a:avLst/>
        </a:prstGeom>
        <a:noFill/>
        <a:ln w="9525">
          <a:noFill/>
          <a:miter lim="800000"/>
          <a:headEnd/>
          <a:tailEnd/>
        </a:ln>
      </xdr:spPr>
    </xdr:sp>
    <xdr:clientData/>
  </xdr:oneCellAnchor>
  <xdr:oneCellAnchor>
    <xdr:from>
      <xdr:col>6</xdr:col>
      <xdr:colOff>0</xdr:colOff>
      <xdr:row>62</xdr:row>
      <xdr:rowOff>0</xdr:rowOff>
    </xdr:from>
    <xdr:ext cx="76200" cy="209550"/>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5915025" y="31718250"/>
          <a:ext cx="76200" cy="209550"/>
        </a:xfrm>
        <a:prstGeom prst="rect">
          <a:avLst/>
        </a:prstGeom>
        <a:noFill/>
        <a:ln w="9525">
          <a:noFill/>
          <a:miter lim="800000"/>
          <a:headEnd/>
          <a:tailEnd/>
        </a:ln>
      </xdr:spPr>
    </xdr:sp>
    <xdr:clientData/>
  </xdr:oneCellAnchor>
  <xdr:twoCellAnchor>
    <xdr:from>
      <xdr:col>1</xdr:col>
      <xdr:colOff>28575</xdr:colOff>
      <xdr:row>1</xdr:row>
      <xdr:rowOff>9525</xdr:rowOff>
    </xdr:from>
    <xdr:to>
      <xdr:col>6</xdr:col>
      <xdr:colOff>457199</xdr:colOff>
      <xdr:row>5</xdr:row>
      <xdr:rowOff>85725</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14300" y="457200"/>
          <a:ext cx="6743699" cy="13525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丸ｺﾞｼｯｸM-PRO" panose="020F0600000000000000" pitchFamily="50" charset="-128"/>
              <a:ea typeface="HG丸ｺﾞｼｯｸM-PRO" panose="020F0600000000000000" pitchFamily="50" charset="-128"/>
            </a:rPr>
            <a:t>＜ポイント算出時の注意点＞</a:t>
          </a:r>
          <a:endParaRPr kumimoji="1" lang="ja-JP" altLang="en-US" sz="1100">
            <a:latin typeface="HG丸ｺﾞｼｯｸM-PRO" panose="020F0600000000000000" pitchFamily="50" charset="-128"/>
            <a:ea typeface="HG丸ｺﾞｼｯｸM-PRO" panose="020F0600000000000000" pitchFamily="50" charset="-128"/>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latin typeface="HG丸ｺﾞｼｯｸM-PRO" panose="020F0600000000000000" pitchFamily="50" charset="-128"/>
              <a:ea typeface="HG丸ｺﾞｼｯｸM-PRO" panose="020F0600000000000000" pitchFamily="50" charset="-128"/>
            </a:rPr>
            <a:t> 別途配布した「令和３年度担い手確保・経営強化支援事業～要望調査の実施に当たって～」も必ずご確認ください。</a:t>
          </a:r>
          <a:endParaRPr kumimoji="1" lang="en-US" altLang="ja-JP" sz="1100">
            <a:latin typeface="HG丸ｺﾞｼｯｸM-PRO" panose="020F0600000000000000" pitchFamily="50" charset="-128"/>
            <a:ea typeface="HG丸ｺﾞｼｯｸM-PRO" panose="020F0600000000000000" pitchFamily="50" charset="-128"/>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latin typeface="HG丸ｺﾞｼｯｸM-PRO" panose="020F0600000000000000" pitchFamily="50" charset="-128"/>
              <a:ea typeface="HG丸ｺﾞｼｯｸM-PRO" panose="020F0600000000000000" pitchFamily="50" charset="-128"/>
            </a:rPr>
            <a:t>「</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事業実施前３年度内</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とは、</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令和元年</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月</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日から令和４年</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11</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月</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7</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日です。</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基本的には、令和４年</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11</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月</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7</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日時点における助成対象者の取組や今後の取組計画で判断します。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0</xdr:rowOff>
    </xdr:to>
    <xdr:sp macro="" textlink="">
      <xdr:nvSpPr>
        <xdr:cNvPr id="2" name="Text Box 5">
          <a:extLst>
            <a:ext uri="{FF2B5EF4-FFF2-40B4-BE49-F238E27FC236}">
              <a16:creationId xmlns:a16="http://schemas.microsoft.com/office/drawing/2014/main" id="{00000000-0008-0000-0400-000002000000}"/>
            </a:ext>
          </a:extLst>
        </xdr:cNvPr>
        <xdr:cNvSpPr txBox="1">
          <a:spLocks noChangeArrowheads="1"/>
        </xdr:cNvSpPr>
      </xdr:nvSpPr>
      <xdr:spPr bwMode="auto">
        <a:xfrm>
          <a:off x="2952750" y="0"/>
          <a:ext cx="76200" cy="285750"/>
        </a:xfrm>
        <a:prstGeom prst="rect">
          <a:avLst/>
        </a:prstGeom>
        <a:noFill/>
        <a:ln w="9525">
          <a:noFill/>
          <a:miter lim="800000"/>
          <a:headEnd/>
          <a:tailEnd/>
        </a:ln>
      </xdr:spPr>
    </xdr:sp>
    <xdr:clientData/>
  </xdr:twoCellAnchor>
  <xdr:oneCellAnchor>
    <xdr:from>
      <xdr:col>7</xdr:col>
      <xdr:colOff>0</xdr:colOff>
      <xdr:row>2</xdr:row>
      <xdr:rowOff>0</xdr:rowOff>
    </xdr:from>
    <xdr:ext cx="76200" cy="209550"/>
    <xdr:sp macro="" textlink="">
      <xdr:nvSpPr>
        <xdr:cNvPr id="3" name="Text Box 5">
          <a:extLst>
            <a:ext uri="{FF2B5EF4-FFF2-40B4-BE49-F238E27FC236}">
              <a16:creationId xmlns:a16="http://schemas.microsoft.com/office/drawing/2014/main" id="{00000000-0008-0000-0400-000003000000}"/>
            </a:ext>
          </a:extLst>
        </xdr:cNvPr>
        <xdr:cNvSpPr txBox="1">
          <a:spLocks noChangeArrowheads="1"/>
        </xdr:cNvSpPr>
      </xdr:nvSpPr>
      <xdr:spPr bwMode="auto">
        <a:xfrm>
          <a:off x="4667250" y="285750"/>
          <a:ext cx="76200" cy="209550"/>
        </a:xfrm>
        <a:prstGeom prst="rect">
          <a:avLst/>
        </a:prstGeom>
        <a:noFill/>
        <a:ln w="9525">
          <a:noFill/>
          <a:miter lim="800000"/>
          <a:headEnd/>
          <a:tailEnd/>
        </a:ln>
      </xdr:spPr>
    </xdr:sp>
    <xdr:clientData/>
  </xdr:oneCellAnchor>
  <xdr:oneCellAnchor>
    <xdr:from>
      <xdr:col>5</xdr:col>
      <xdr:colOff>0</xdr:colOff>
      <xdr:row>17</xdr:row>
      <xdr:rowOff>0</xdr:rowOff>
    </xdr:from>
    <xdr:ext cx="76200" cy="209550"/>
    <xdr:sp macro="" textlink="">
      <xdr:nvSpPr>
        <xdr:cNvPr id="4" name="Text Box 5">
          <a:extLst>
            <a:ext uri="{FF2B5EF4-FFF2-40B4-BE49-F238E27FC236}">
              <a16:creationId xmlns:a16="http://schemas.microsoft.com/office/drawing/2014/main" id="{00000000-0008-0000-0400-000004000000}"/>
            </a:ext>
          </a:extLst>
        </xdr:cNvPr>
        <xdr:cNvSpPr txBox="1">
          <a:spLocks noChangeArrowheads="1"/>
        </xdr:cNvSpPr>
      </xdr:nvSpPr>
      <xdr:spPr bwMode="auto">
        <a:xfrm>
          <a:off x="2952750" y="630555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5" name="Text Box 5">
          <a:extLst>
            <a:ext uri="{FF2B5EF4-FFF2-40B4-BE49-F238E27FC236}">
              <a16:creationId xmlns:a16="http://schemas.microsoft.com/office/drawing/2014/main" id="{00000000-0008-0000-0400-000005000000}"/>
            </a:ext>
          </a:extLst>
        </xdr:cNvPr>
        <xdr:cNvSpPr txBox="1">
          <a:spLocks noChangeArrowheads="1"/>
        </xdr:cNvSpPr>
      </xdr:nvSpPr>
      <xdr:spPr bwMode="auto">
        <a:xfrm>
          <a:off x="5524500" y="630555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6" name="Text Box 5">
          <a:extLst>
            <a:ext uri="{FF2B5EF4-FFF2-40B4-BE49-F238E27FC236}">
              <a16:creationId xmlns:a16="http://schemas.microsoft.com/office/drawing/2014/main" id="{00000000-0008-0000-0400-000006000000}"/>
            </a:ext>
          </a:extLst>
        </xdr:cNvPr>
        <xdr:cNvSpPr txBox="1">
          <a:spLocks noChangeArrowheads="1"/>
        </xdr:cNvSpPr>
      </xdr:nvSpPr>
      <xdr:spPr bwMode="auto">
        <a:xfrm>
          <a:off x="5524500" y="661035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7" name="Text Box 5">
          <a:extLst>
            <a:ext uri="{FF2B5EF4-FFF2-40B4-BE49-F238E27FC236}">
              <a16:creationId xmlns:a16="http://schemas.microsoft.com/office/drawing/2014/main" id="{00000000-0008-0000-0400-000007000000}"/>
            </a:ext>
          </a:extLst>
        </xdr:cNvPr>
        <xdr:cNvSpPr txBox="1">
          <a:spLocks noChangeArrowheads="1"/>
        </xdr:cNvSpPr>
      </xdr:nvSpPr>
      <xdr:spPr bwMode="auto">
        <a:xfrm>
          <a:off x="5524500" y="678180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8" name="Text Box 5">
          <a:extLst>
            <a:ext uri="{FF2B5EF4-FFF2-40B4-BE49-F238E27FC236}">
              <a16:creationId xmlns:a16="http://schemas.microsoft.com/office/drawing/2014/main" id="{00000000-0008-0000-0400-000008000000}"/>
            </a:ext>
          </a:extLst>
        </xdr:cNvPr>
        <xdr:cNvSpPr txBox="1">
          <a:spLocks noChangeArrowheads="1"/>
        </xdr:cNvSpPr>
      </xdr:nvSpPr>
      <xdr:spPr bwMode="auto">
        <a:xfrm>
          <a:off x="5524500" y="723900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9" name="Text Box 5">
          <a:extLst>
            <a:ext uri="{FF2B5EF4-FFF2-40B4-BE49-F238E27FC236}">
              <a16:creationId xmlns:a16="http://schemas.microsoft.com/office/drawing/2014/main" id="{00000000-0008-0000-0400-000009000000}"/>
            </a:ext>
          </a:extLst>
        </xdr:cNvPr>
        <xdr:cNvSpPr txBox="1">
          <a:spLocks noChangeArrowheads="1"/>
        </xdr:cNvSpPr>
      </xdr:nvSpPr>
      <xdr:spPr bwMode="auto">
        <a:xfrm>
          <a:off x="5524500" y="819150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10" name="Text Box 5">
          <a:extLst>
            <a:ext uri="{FF2B5EF4-FFF2-40B4-BE49-F238E27FC236}">
              <a16:creationId xmlns:a16="http://schemas.microsoft.com/office/drawing/2014/main" id="{00000000-0008-0000-0400-00000A000000}"/>
            </a:ext>
          </a:extLst>
        </xdr:cNvPr>
        <xdr:cNvSpPr txBox="1">
          <a:spLocks noChangeArrowheads="1"/>
        </xdr:cNvSpPr>
      </xdr:nvSpPr>
      <xdr:spPr bwMode="auto">
        <a:xfrm>
          <a:off x="5524500" y="914400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11" name="Text Box 5">
          <a:extLst>
            <a:ext uri="{FF2B5EF4-FFF2-40B4-BE49-F238E27FC236}">
              <a16:creationId xmlns:a16="http://schemas.microsoft.com/office/drawing/2014/main" id="{00000000-0008-0000-0400-00000B000000}"/>
            </a:ext>
          </a:extLst>
        </xdr:cNvPr>
        <xdr:cNvSpPr txBox="1">
          <a:spLocks noChangeArrowheads="1"/>
        </xdr:cNvSpPr>
      </xdr:nvSpPr>
      <xdr:spPr bwMode="auto">
        <a:xfrm>
          <a:off x="5524500" y="10858500"/>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4" name="Text Box 5">
          <a:extLst>
            <a:ext uri="{FF2B5EF4-FFF2-40B4-BE49-F238E27FC236}">
              <a16:creationId xmlns:a16="http://schemas.microsoft.com/office/drawing/2014/main" id="{00000000-0008-0000-0400-00000E000000}"/>
            </a:ext>
          </a:extLst>
        </xdr:cNvPr>
        <xdr:cNvSpPr txBox="1">
          <a:spLocks noChangeArrowheads="1"/>
        </xdr:cNvSpPr>
      </xdr:nvSpPr>
      <xdr:spPr bwMode="auto">
        <a:xfrm>
          <a:off x="5397500" y="4434417"/>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5" name="Text Box 5">
          <a:extLst>
            <a:ext uri="{FF2B5EF4-FFF2-40B4-BE49-F238E27FC236}">
              <a16:creationId xmlns:a16="http://schemas.microsoft.com/office/drawing/2014/main" id="{00000000-0008-0000-0400-00000F000000}"/>
            </a:ext>
          </a:extLst>
        </xdr:cNvPr>
        <xdr:cNvSpPr txBox="1">
          <a:spLocks noChangeArrowheads="1"/>
        </xdr:cNvSpPr>
      </xdr:nvSpPr>
      <xdr:spPr bwMode="auto">
        <a:xfrm>
          <a:off x="5397500" y="4434417"/>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6" name="Text Box 5">
          <a:extLst>
            <a:ext uri="{FF2B5EF4-FFF2-40B4-BE49-F238E27FC236}">
              <a16:creationId xmlns:a16="http://schemas.microsoft.com/office/drawing/2014/main" id="{00000000-0008-0000-0400-000010000000}"/>
            </a:ext>
          </a:extLst>
        </xdr:cNvPr>
        <xdr:cNvSpPr txBox="1">
          <a:spLocks noChangeArrowheads="1"/>
        </xdr:cNvSpPr>
      </xdr:nvSpPr>
      <xdr:spPr bwMode="auto">
        <a:xfrm>
          <a:off x="5397500" y="4434417"/>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7" name="Text Box 5">
          <a:extLst>
            <a:ext uri="{FF2B5EF4-FFF2-40B4-BE49-F238E27FC236}">
              <a16:creationId xmlns:a16="http://schemas.microsoft.com/office/drawing/2014/main" id="{00000000-0008-0000-0400-000011000000}"/>
            </a:ext>
          </a:extLst>
        </xdr:cNvPr>
        <xdr:cNvSpPr txBox="1">
          <a:spLocks noChangeArrowheads="1"/>
        </xdr:cNvSpPr>
      </xdr:nvSpPr>
      <xdr:spPr bwMode="auto">
        <a:xfrm>
          <a:off x="5397500" y="4434417"/>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8" name="Text Box 5">
          <a:extLst>
            <a:ext uri="{FF2B5EF4-FFF2-40B4-BE49-F238E27FC236}">
              <a16:creationId xmlns:a16="http://schemas.microsoft.com/office/drawing/2014/main" id="{00000000-0008-0000-0400-000012000000}"/>
            </a:ext>
          </a:extLst>
        </xdr:cNvPr>
        <xdr:cNvSpPr txBox="1">
          <a:spLocks noChangeArrowheads="1"/>
        </xdr:cNvSpPr>
      </xdr:nvSpPr>
      <xdr:spPr bwMode="auto">
        <a:xfrm>
          <a:off x="5397500" y="4434417"/>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9" name="Text Box 5">
          <a:extLst>
            <a:ext uri="{FF2B5EF4-FFF2-40B4-BE49-F238E27FC236}">
              <a16:creationId xmlns:a16="http://schemas.microsoft.com/office/drawing/2014/main" id="{00000000-0008-0000-0400-000013000000}"/>
            </a:ext>
          </a:extLst>
        </xdr:cNvPr>
        <xdr:cNvSpPr txBox="1">
          <a:spLocks noChangeArrowheads="1"/>
        </xdr:cNvSpPr>
      </xdr:nvSpPr>
      <xdr:spPr bwMode="auto">
        <a:xfrm>
          <a:off x="5397500" y="4434417"/>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20" name="Text Box 5">
          <a:extLst>
            <a:ext uri="{FF2B5EF4-FFF2-40B4-BE49-F238E27FC236}">
              <a16:creationId xmlns:a16="http://schemas.microsoft.com/office/drawing/2014/main" id="{00000000-0008-0000-0400-000014000000}"/>
            </a:ext>
          </a:extLst>
        </xdr:cNvPr>
        <xdr:cNvSpPr txBox="1">
          <a:spLocks noChangeArrowheads="1"/>
        </xdr:cNvSpPr>
      </xdr:nvSpPr>
      <xdr:spPr bwMode="auto">
        <a:xfrm>
          <a:off x="5397500" y="4434417"/>
          <a:ext cx="76200" cy="209550"/>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xdr:from>
      <xdr:col>11</xdr:col>
      <xdr:colOff>178593</xdr:colOff>
      <xdr:row>3</xdr:row>
      <xdr:rowOff>214313</xdr:rowOff>
    </xdr:from>
    <xdr:to>
      <xdr:col>18</xdr:col>
      <xdr:colOff>666749</xdr:colOff>
      <xdr:row>10</xdr:row>
      <xdr:rowOff>142875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303668" y="1347788"/>
          <a:ext cx="5288756" cy="1995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kumimoji="1" lang="ja-JP" altLang="en-US" sz="1400">
              <a:latin typeface="HG丸ｺﾞｼｯｸM-PRO" panose="020F0600000000000000" pitchFamily="50" charset="-128"/>
              <a:ea typeface="HG丸ｺﾞｼｯｸM-PRO" panose="020F0600000000000000" pitchFamily="50" charset="-128"/>
            </a:rPr>
            <a:t>＜記載時の留意点＞</a:t>
          </a:r>
          <a:endParaRPr kumimoji="1" lang="en-US" altLang="ja-JP" sz="1400">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kumimoji="1" lang="ja-JP" altLang="en-US" sz="1400">
              <a:latin typeface="HG丸ｺﾞｼｯｸM-PRO" panose="020F0600000000000000" pitchFamily="50" charset="-128"/>
              <a:ea typeface="HG丸ｺﾞｼｯｸM-PRO" panose="020F0600000000000000" pitchFamily="50" charset="-128"/>
            </a:rPr>
            <a:t>入力する現状値と決算書の数値は必ず一致させること！</a:t>
          </a:r>
          <a:endParaRPr kumimoji="1" lang="en-US" altLang="ja-JP" sz="1400">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kumimoji="1" lang="ja-JP" altLang="en-US" sz="1400">
              <a:latin typeface="HG丸ｺﾞｼｯｸM-PRO" panose="020F0600000000000000" pitchFamily="50" charset="-128"/>
              <a:ea typeface="HG丸ｺﾞｼｯｸM-PRO" panose="020F0600000000000000" pitchFamily="50" charset="-128"/>
            </a:rPr>
            <a:t>必要に応じて項目を加除修正すること</a:t>
          </a:r>
          <a:br>
            <a:rPr kumimoji="1" lang="en-US" altLang="ja-JP" sz="1400">
              <a:latin typeface="HG丸ｺﾞｼｯｸM-PRO" panose="020F0600000000000000" pitchFamily="50" charset="-128"/>
              <a:ea typeface="HG丸ｺﾞｼｯｸM-PRO" panose="020F0600000000000000" pitchFamily="50" charset="-128"/>
            </a:rPr>
          </a:br>
          <a:r>
            <a:rPr kumimoji="1" lang="ja-JP" altLang="en-US" sz="1400">
              <a:latin typeface="HG丸ｺﾞｼｯｸM-PRO" panose="020F0600000000000000" pitchFamily="50" charset="-128"/>
              <a:ea typeface="HG丸ｺﾞｼｯｸM-PRO" panose="020F0600000000000000" pitchFamily="50" charset="-128"/>
            </a:rPr>
            <a:t>（目標年度まで現状維持の項目は、「その他」等として一括表記して</a:t>
          </a:r>
          <a:r>
            <a:rPr kumimoji="1" lang="en-US" altLang="ja-JP" sz="1400">
              <a:latin typeface="HG丸ｺﾞｼｯｸM-PRO" panose="020F0600000000000000" pitchFamily="50" charset="-128"/>
              <a:ea typeface="HG丸ｺﾞｼｯｸM-PRO" panose="020F0600000000000000" pitchFamily="50" charset="-128"/>
            </a:rPr>
            <a:t>OK</a:t>
          </a:r>
          <a:r>
            <a:rPr kumimoji="1" lang="ja-JP" altLang="en-US" sz="1400">
              <a:latin typeface="HG丸ｺﾞｼｯｸM-PRO" panose="020F0600000000000000" pitchFamily="50" charset="-128"/>
              <a:ea typeface="HG丸ｺﾞｼｯｸM-PRO" panose="020F0600000000000000" pitchFamily="50" charset="-128"/>
            </a:rPr>
            <a:t>）</a:t>
          </a:r>
          <a:endParaRPr kumimoji="1" lang="en-US" altLang="ja-JP" sz="1400">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kumimoji="1" lang="ja-JP" altLang="en-US" sz="1400">
              <a:latin typeface="HG丸ｺﾞｼｯｸM-PRO" panose="020F0600000000000000" pitchFamily="50" charset="-128"/>
              <a:ea typeface="HG丸ｺﾞｼｯｸM-PRO" panose="020F0600000000000000" pitchFamily="50" charset="-128"/>
            </a:rPr>
            <a:t>変動する項目は、その理由を備考欄に記載すること！</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76200</xdr:colOff>
      <xdr:row>0</xdr:row>
      <xdr:rowOff>209550</xdr:rowOff>
    </xdr:to>
    <xdr:sp macro="" textlink="">
      <xdr:nvSpPr>
        <xdr:cNvPr id="2" name="Text Box 5">
          <a:extLst>
            <a:ext uri="{FF2B5EF4-FFF2-40B4-BE49-F238E27FC236}">
              <a16:creationId xmlns:a16="http://schemas.microsoft.com/office/drawing/2014/main" id="{EEA592F1-1C52-415F-AD02-6D19EC0A465C}"/>
            </a:ext>
          </a:extLst>
        </xdr:cNvPr>
        <xdr:cNvSpPr txBox="1">
          <a:spLocks noChangeArrowheads="1"/>
        </xdr:cNvSpPr>
      </xdr:nvSpPr>
      <xdr:spPr bwMode="auto">
        <a:xfrm>
          <a:off x="5876925" y="0"/>
          <a:ext cx="76200" cy="209550"/>
        </a:xfrm>
        <a:prstGeom prst="rect">
          <a:avLst/>
        </a:prstGeom>
        <a:noFill/>
        <a:ln w="9525">
          <a:noFill/>
          <a:miter lim="800000"/>
          <a:headEnd/>
          <a:tailEnd/>
        </a:ln>
      </xdr:spPr>
    </xdr:sp>
    <xdr:clientData/>
  </xdr:twoCellAnchor>
  <xdr:oneCellAnchor>
    <xdr:from>
      <xdr:col>6</xdr:col>
      <xdr:colOff>0</xdr:colOff>
      <xdr:row>6</xdr:row>
      <xdr:rowOff>0</xdr:rowOff>
    </xdr:from>
    <xdr:ext cx="76200" cy="209550"/>
    <xdr:sp macro="" textlink="">
      <xdr:nvSpPr>
        <xdr:cNvPr id="3" name="Text Box 5">
          <a:extLst>
            <a:ext uri="{FF2B5EF4-FFF2-40B4-BE49-F238E27FC236}">
              <a16:creationId xmlns:a16="http://schemas.microsoft.com/office/drawing/2014/main" id="{7606D4C7-7AC9-4CB4-8D33-4AF36ED91BE1}"/>
            </a:ext>
          </a:extLst>
        </xdr:cNvPr>
        <xdr:cNvSpPr txBox="1">
          <a:spLocks noChangeArrowheads="1"/>
        </xdr:cNvSpPr>
      </xdr:nvSpPr>
      <xdr:spPr bwMode="auto">
        <a:xfrm>
          <a:off x="5876925" y="1914525"/>
          <a:ext cx="76200" cy="209550"/>
        </a:xfrm>
        <a:prstGeom prst="rect">
          <a:avLst/>
        </a:prstGeom>
        <a:noFill/>
        <a:ln w="9525">
          <a:noFill/>
          <a:miter lim="800000"/>
          <a:headEnd/>
          <a:tailEnd/>
        </a:ln>
      </xdr:spPr>
    </xdr:sp>
    <xdr:clientData/>
  </xdr:oneCellAnchor>
  <xdr:oneCellAnchor>
    <xdr:from>
      <xdr:col>6</xdr:col>
      <xdr:colOff>0</xdr:colOff>
      <xdr:row>65</xdr:row>
      <xdr:rowOff>0</xdr:rowOff>
    </xdr:from>
    <xdr:ext cx="76200" cy="209550"/>
    <xdr:sp macro="" textlink="">
      <xdr:nvSpPr>
        <xdr:cNvPr id="4" name="Text Box 5">
          <a:extLst>
            <a:ext uri="{FF2B5EF4-FFF2-40B4-BE49-F238E27FC236}">
              <a16:creationId xmlns:a16="http://schemas.microsoft.com/office/drawing/2014/main" id="{37A94BCC-4B11-4AA3-AC19-9CBF2B388004}"/>
            </a:ext>
          </a:extLst>
        </xdr:cNvPr>
        <xdr:cNvSpPr txBox="1">
          <a:spLocks noChangeArrowheads="1"/>
        </xdr:cNvSpPr>
      </xdr:nvSpPr>
      <xdr:spPr bwMode="auto">
        <a:xfrm>
          <a:off x="5876925" y="29394150"/>
          <a:ext cx="76200" cy="209550"/>
        </a:xfrm>
        <a:prstGeom prst="rect">
          <a:avLst/>
        </a:prstGeom>
        <a:noFill/>
        <a:ln w="9525">
          <a:noFill/>
          <a:miter lim="800000"/>
          <a:headEnd/>
          <a:tailEnd/>
        </a:ln>
      </xdr:spPr>
    </xdr:sp>
    <xdr:clientData/>
  </xdr:oneCellAnchor>
  <xdr:oneCellAnchor>
    <xdr:from>
      <xdr:col>6</xdr:col>
      <xdr:colOff>0</xdr:colOff>
      <xdr:row>65</xdr:row>
      <xdr:rowOff>0</xdr:rowOff>
    </xdr:from>
    <xdr:ext cx="76200" cy="209550"/>
    <xdr:sp macro="" textlink="">
      <xdr:nvSpPr>
        <xdr:cNvPr id="5" name="Text Box 5">
          <a:extLst>
            <a:ext uri="{FF2B5EF4-FFF2-40B4-BE49-F238E27FC236}">
              <a16:creationId xmlns:a16="http://schemas.microsoft.com/office/drawing/2014/main" id="{7AC5A5AF-3B02-4D0C-B510-DB2116CB6DB8}"/>
            </a:ext>
          </a:extLst>
        </xdr:cNvPr>
        <xdr:cNvSpPr txBox="1">
          <a:spLocks noChangeArrowheads="1"/>
        </xdr:cNvSpPr>
      </xdr:nvSpPr>
      <xdr:spPr bwMode="auto">
        <a:xfrm>
          <a:off x="5876925" y="29394150"/>
          <a:ext cx="76200" cy="209550"/>
        </a:xfrm>
        <a:prstGeom prst="rect">
          <a:avLst/>
        </a:prstGeom>
        <a:noFill/>
        <a:ln w="9525">
          <a:noFill/>
          <a:miter lim="800000"/>
          <a:headEnd/>
          <a:tailEnd/>
        </a:ln>
      </xdr:spPr>
    </xdr:sp>
    <xdr:clientData/>
  </xdr:oneCellAnchor>
  <xdr:oneCellAnchor>
    <xdr:from>
      <xdr:col>6</xdr:col>
      <xdr:colOff>0</xdr:colOff>
      <xdr:row>65</xdr:row>
      <xdr:rowOff>0</xdr:rowOff>
    </xdr:from>
    <xdr:ext cx="76200" cy="209550"/>
    <xdr:sp macro="" textlink="">
      <xdr:nvSpPr>
        <xdr:cNvPr id="6" name="Text Box 5">
          <a:extLst>
            <a:ext uri="{FF2B5EF4-FFF2-40B4-BE49-F238E27FC236}">
              <a16:creationId xmlns:a16="http://schemas.microsoft.com/office/drawing/2014/main" id="{C53EAD7D-DFB2-4914-88EF-E8BAAB1AC5E1}"/>
            </a:ext>
          </a:extLst>
        </xdr:cNvPr>
        <xdr:cNvSpPr txBox="1">
          <a:spLocks noChangeArrowheads="1"/>
        </xdr:cNvSpPr>
      </xdr:nvSpPr>
      <xdr:spPr bwMode="auto">
        <a:xfrm>
          <a:off x="5876925" y="29394150"/>
          <a:ext cx="76200" cy="209550"/>
        </a:xfrm>
        <a:prstGeom prst="rect">
          <a:avLst/>
        </a:prstGeom>
        <a:noFill/>
        <a:ln w="9525">
          <a:noFill/>
          <a:miter lim="800000"/>
          <a:headEnd/>
          <a:tailEnd/>
        </a:ln>
      </xdr:spPr>
    </xdr:sp>
    <xdr:clientData/>
  </xdr:oneCellAnchor>
  <xdr:oneCellAnchor>
    <xdr:from>
      <xdr:col>8</xdr:col>
      <xdr:colOff>0</xdr:colOff>
      <xdr:row>0</xdr:row>
      <xdr:rowOff>0</xdr:rowOff>
    </xdr:from>
    <xdr:ext cx="76200" cy="209550"/>
    <xdr:sp macro="" textlink="">
      <xdr:nvSpPr>
        <xdr:cNvPr id="7" name="Text Box 5">
          <a:extLst>
            <a:ext uri="{FF2B5EF4-FFF2-40B4-BE49-F238E27FC236}">
              <a16:creationId xmlns:a16="http://schemas.microsoft.com/office/drawing/2014/main" id="{DC3370DA-B5A9-479E-BC22-35FB21BFA814}"/>
            </a:ext>
          </a:extLst>
        </xdr:cNvPr>
        <xdr:cNvSpPr txBox="1">
          <a:spLocks noChangeArrowheads="1"/>
        </xdr:cNvSpPr>
      </xdr:nvSpPr>
      <xdr:spPr bwMode="auto">
        <a:xfrm>
          <a:off x="7058025" y="0"/>
          <a:ext cx="76200" cy="209550"/>
        </a:xfrm>
        <a:prstGeom prst="rect">
          <a:avLst/>
        </a:prstGeom>
        <a:noFill/>
        <a:ln w="9525">
          <a:noFill/>
          <a:miter lim="800000"/>
          <a:headEnd/>
          <a:tailEnd/>
        </a:ln>
      </xdr:spPr>
    </xdr:sp>
    <xdr:clientData/>
  </xdr:oneCellAnchor>
  <xdr:oneCellAnchor>
    <xdr:from>
      <xdr:col>8</xdr:col>
      <xdr:colOff>0</xdr:colOff>
      <xdr:row>6</xdr:row>
      <xdr:rowOff>0</xdr:rowOff>
    </xdr:from>
    <xdr:ext cx="76200" cy="209550"/>
    <xdr:sp macro="" textlink="">
      <xdr:nvSpPr>
        <xdr:cNvPr id="8" name="Text Box 5">
          <a:extLst>
            <a:ext uri="{FF2B5EF4-FFF2-40B4-BE49-F238E27FC236}">
              <a16:creationId xmlns:a16="http://schemas.microsoft.com/office/drawing/2014/main" id="{4FCD1F90-8A16-4EC0-A796-CCF9AAB6F43B}"/>
            </a:ext>
          </a:extLst>
        </xdr:cNvPr>
        <xdr:cNvSpPr txBox="1">
          <a:spLocks noChangeArrowheads="1"/>
        </xdr:cNvSpPr>
      </xdr:nvSpPr>
      <xdr:spPr bwMode="auto">
        <a:xfrm>
          <a:off x="7058025" y="1914525"/>
          <a:ext cx="76200" cy="209550"/>
        </a:xfrm>
        <a:prstGeom prst="rect">
          <a:avLst/>
        </a:prstGeom>
        <a:noFill/>
        <a:ln w="9525">
          <a:noFill/>
          <a:miter lim="800000"/>
          <a:headEnd/>
          <a:tailEnd/>
        </a:ln>
      </xdr:spPr>
    </xdr:sp>
    <xdr:clientData/>
  </xdr:oneCellAnchor>
  <xdr:oneCellAnchor>
    <xdr:from>
      <xdr:col>8</xdr:col>
      <xdr:colOff>0</xdr:colOff>
      <xdr:row>65</xdr:row>
      <xdr:rowOff>0</xdr:rowOff>
    </xdr:from>
    <xdr:ext cx="76200" cy="209550"/>
    <xdr:sp macro="" textlink="">
      <xdr:nvSpPr>
        <xdr:cNvPr id="9" name="Text Box 5">
          <a:extLst>
            <a:ext uri="{FF2B5EF4-FFF2-40B4-BE49-F238E27FC236}">
              <a16:creationId xmlns:a16="http://schemas.microsoft.com/office/drawing/2014/main" id="{9D424555-A902-4BEF-AF96-0D02D98E63B5}"/>
            </a:ext>
          </a:extLst>
        </xdr:cNvPr>
        <xdr:cNvSpPr txBox="1">
          <a:spLocks noChangeArrowheads="1"/>
        </xdr:cNvSpPr>
      </xdr:nvSpPr>
      <xdr:spPr bwMode="auto">
        <a:xfrm>
          <a:off x="7058025" y="29394150"/>
          <a:ext cx="76200" cy="209550"/>
        </a:xfrm>
        <a:prstGeom prst="rect">
          <a:avLst/>
        </a:prstGeom>
        <a:noFill/>
        <a:ln w="9525">
          <a:noFill/>
          <a:miter lim="800000"/>
          <a:headEnd/>
          <a:tailEnd/>
        </a:ln>
      </xdr:spPr>
    </xdr:sp>
    <xdr:clientData/>
  </xdr:oneCellAnchor>
  <xdr:oneCellAnchor>
    <xdr:from>
      <xdr:col>8</xdr:col>
      <xdr:colOff>0</xdr:colOff>
      <xdr:row>65</xdr:row>
      <xdr:rowOff>0</xdr:rowOff>
    </xdr:from>
    <xdr:ext cx="76200" cy="209550"/>
    <xdr:sp macro="" textlink="">
      <xdr:nvSpPr>
        <xdr:cNvPr id="10" name="Text Box 5">
          <a:extLst>
            <a:ext uri="{FF2B5EF4-FFF2-40B4-BE49-F238E27FC236}">
              <a16:creationId xmlns:a16="http://schemas.microsoft.com/office/drawing/2014/main" id="{63941FD0-330D-4A87-869D-6ADD924C4C45}"/>
            </a:ext>
          </a:extLst>
        </xdr:cNvPr>
        <xdr:cNvSpPr txBox="1">
          <a:spLocks noChangeArrowheads="1"/>
        </xdr:cNvSpPr>
      </xdr:nvSpPr>
      <xdr:spPr bwMode="auto">
        <a:xfrm>
          <a:off x="7058025" y="29394150"/>
          <a:ext cx="76200" cy="209550"/>
        </a:xfrm>
        <a:prstGeom prst="rect">
          <a:avLst/>
        </a:prstGeom>
        <a:noFill/>
        <a:ln w="9525">
          <a:noFill/>
          <a:miter lim="800000"/>
          <a:headEnd/>
          <a:tailEnd/>
        </a:ln>
      </xdr:spPr>
    </xdr:sp>
    <xdr:clientData/>
  </xdr:oneCellAnchor>
  <xdr:oneCellAnchor>
    <xdr:from>
      <xdr:col>8</xdr:col>
      <xdr:colOff>0</xdr:colOff>
      <xdr:row>65</xdr:row>
      <xdr:rowOff>0</xdr:rowOff>
    </xdr:from>
    <xdr:ext cx="76200" cy="209550"/>
    <xdr:sp macro="" textlink="">
      <xdr:nvSpPr>
        <xdr:cNvPr id="11" name="Text Box 5">
          <a:extLst>
            <a:ext uri="{FF2B5EF4-FFF2-40B4-BE49-F238E27FC236}">
              <a16:creationId xmlns:a16="http://schemas.microsoft.com/office/drawing/2014/main" id="{26109B21-C2E6-472D-8A4B-1D30E97272C7}"/>
            </a:ext>
          </a:extLst>
        </xdr:cNvPr>
        <xdr:cNvSpPr txBox="1">
          <a:spLocks noChangeArrowheads="1"/>
        </xdr:cNvSpPr>
      </xdr:nvSpPr>
      <xdr:spPr bwMode="auto">
        <a:xfrm>
          <a:off x="7058025" y="29394150"/>
          <a:ext cx="76200" cy="209550"/>
        </a:xfrm>
        <a:prstGeom prst="rect">
          <a:avLst/>
        </a:prstGeom>
        <a:noFill/>
        <a:ln w="9525">
          <a:noFill/>
          <a:miter lim="800000"/>
          <a:headEnd/>
          <a:tailEnd/>
        </a:ln>
      </xdr:spPr>
    </xdr:sp>
    <xdr:clientData/>
  </xdr:oneCellAnchor>
  <xdr:oneCellAnchor>
    <xdr:from>
      <xdr:col>6</xdr:col>
      <xdr:colOff>0</xdr:colOff>
      <xdr:row>65</xdr:row>
      <xdr:rowOff>0</xdr:rowOff>
    </xdr:from>
    <xdr:ext cx="76200" cy="209550"/>
    <xdr:sp macro="" textlink="">
      <xdr:nvSpPr>
        <xdr:cNvPr id="12" name="Text Box 5">
          <a:extLst>
            <a:ext uri="{FF2B5EF4-FFF2-40B4-BE49-F238E27FC236}">
              <a16:creationId xmlns:a16="http://schemas.microsoft.com/office/drawing/2014/main" id="{EA56F8C4-7CB5-4909-9E35-6DFA049C6C83}"/>
            </a:ext>
          </a:extLst>
        </xdr:cNvPr>
        <xdr:cNvSpPr txBox="1">
          <a:spLocks noChangeArrowheads="1"/>
        </xdr:cNvSpPr>
      </xdr:nvSpPr>
      <xdr:spPr bwMode="auto">
        <a:xfrm>
          <a:off x="5876925" y="29394150"/>
          <a:ext cx="76200" cy="209550"/>
        </a:xfrm>
        <a:prstGeom prst="rect">
          <a:avLst/>
        </a:prstGeom>
        <a:noFill/>
        <a:ln w="9525">
          <a:noFill/>
          <a:miter lim="800000"/>
          <a:headEnd/>
          <a:tailEnd/>
        </a:ln>
      </xdr:spPr>
    </xdr:sp>
    <xdr:clientData/>
  </xdr:oneCellAnchor>
  <xdr:twoCellAnchor>
    <xdr:from>
      <xdr:col>1</xdr:col>
      <xdr:colOff>57150</xdr:colOff>
      <xdr:row>1</xdr:row>
      <xdr:rowOff>9525</xdr:rowOff>
    </xdr:from>
    <xdr:to>
      <xdr:col>6</xdr:col>
      <xdr:colOff>485774</xdr:colOff>
      <xdr:row>5</xdr:row>
      <xdr:rowOff>85725</xdr:rowOff>
    </xdr:to>
    <xdr:sp macro="" textlink="">
      <xdr:nvSpPr>
        <xdr:cNvPr id="13" name="テキスト ボックス 12">
          <a:extLst>
            <a:ext uri="{FF2B5EF4-FFF2-40B4-BE49-F238E27FC236}">
              <a16:creationId xmlns:a16="http://schemas.microsoft.com/office/drawing/2014/main" id="{87C8F4E2-44AE-48A1-BC4A-ABF6992D6EC5}"/>
            </a:ext>
          </a:extLst>
        </xdr:cNvPr>
        <xdr:cNvSpPr txBox="1"/>
      </xdr:nvSpPr>
      <xdr:spPr>
        <a:xfrm>
          <a:off x="133350" y="454025"/>
          <a:ext cx="6232524" cy="1352550"/>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HG丸ｺﾞｼｯｸM-PRO" panose="020F0600000000000000" pitchFamily="50" charset="-128"/>
              <a:ea typeface="HG丸ｺﾞｼｯｸM-PRO" panose="020F0600000000000000" pitchFamily="50" charset="-128"/>
            </a:rPr>
            <a:t>＜ポイント算出時の注意点＞</a:t>
          </a:r>
          <a:endParaRPr kumimoji="1" lang="ja-JP" altLang="en-US" sz="1100">
            <a:latin typeface="HG丸ｺﾞｼｯｸM-PRO" panose="020F0600000000000000" pitchFamily="50" charset="-128"/>
            <a:ea typeface="HG丸ｺﾞｼｯｸM-PRO" panose="020F0600000000000000" pitchFamily="50" charset="-128"/>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latin typeface="HG丸ｺﾞｼｯｸM-PRO" panose="020F0600000000000000" pitchFamily="50" charset="-128"/>
              <a:ea typeface="HG丸ｺﾞｼｯｸM-PRO" panose="020F0600000000000000" pitchFamily="50" charset="-128"/>
            </a:rPr>
            <a:t> 別途配布した「令和</a:t>
          </a:r>
          <a:r>
            <a:rPr kumimoji="1" lang="en-US" altLang="ja-JP" sz="1100">
              <a:latin typeface="HG丸ｺﾞｼｯｸM-PRO" panose="020F0600000000000000" pitchFamily="50" charset="-128"/>
              <a:ea typeface="HG丸ｺﾞｼｯｸM-PRO" panose="020F0600000000000000" pitchFamily="50" charset="-128"/>
            </a:rPr>
            <a:t>4</a:t>
          </a:r>
          <a:r>
            <a:rPr kumimoji="1" lang="ja-JP" altLang="en-US" sz="1100">
              <a:latin typeface="HG丸ｺﾞｼｯｸM-PRO" panose="020F0600000000000000" pitchFamily="50" charset="-128"/>
              <a:ea typeface="HG丸ｺﾞｼｯｸM-PRO" panose="020F0600000000000000" pitchFamily="50" charset="-128"/>
            </a:rPr>
            <a:t>年度担い手確保・経営強化支援事業～要望調査の実施に当たって～」も必ずご確認ください。</a:t>
          </a:r>
          <a:endParaRPr kumimoji="1" lang="en-US" altLang="ja-JP" sz="1100">
            <a:latin typeface="HG丸ｺﾞｼｯｸM-PRO" panose="020F0600000000000000" pitchFamily="50" charset="-128"/>
            <a:ea typeface="HG丸ｺﾞｼｯｸM-PRO" panose="020F0600000000000000" pitchFamily="50" charset="-128"/>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latin typeface="HG丸ｺﾞｼｯｸM-PRO" panose="020F0600000000000000" pitchFamily="50" charset="-128"/>
              <a:ea typeface="HG丸ｺﾞｼｯｸM-PRO" panose="020F0600000000000000" pitchFamily="50" charset="-128"/>
            </a:rPr>
            <a:t>「</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事業実施前３年度内</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とは、</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令和元年</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月</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日から令和４年</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11</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月</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7</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日です。</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基本的には、令和４年</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11</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月</a:t>
          </a:r>
          <a:r>
            <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7</a:t>
          </a:r>
          <a:r>
            <a:rPr kumimoji="1"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日時点における助成対象者の取組や今後の取組計画で判断します。</a:t>
          </a:r>
          <a:endParaRPr kumimoji="1"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76200</xdr:colOff>
      <xdr:row>1</xdr:row>
      <xdr:rowOff>0</xdr:rowOff>
    </xdr:to>
    <xdr:sp macro="" textlink="">
      <xdr:nvSpPr>
        <xdr:cNvPr id="2" name="Text Box 5">
          <a:extLst>
            <a:ext uri="{FF2B5EF4-FFF2-40B4-BE49-F238E27FC236}">
              <a16:creationId xmlns:a16="http://schemas.microsoft.com/office/drawing/2014/main" id="{00000000-0008-0000-0800-000002000000}"/>
            </a:ext>
          </a:extLst>
        </xdr:cNvPr>
        <xdr:cNvSpPr txBox="1">
          <a:spLocks noChangeArrowheads="1"/>
        </xdr:cNvSpPr>
      </xdr:nvSpPr>
      <xdr:spPr bwMode="auto">
        <a:xfrm>
          <a:off x="2819400" y="0"/>
          <a:ext cx="76200" cy="285750"/>
        </a:xfrm>
        <a:prstGeom prst="rect">
          <a:avLst/>
        </a:prstGeom>
        <a:noFill/>
        <a:ln w="9525">
          <a:noFill/>
          <a:miter lim="800000"/>
          <a:headEnd/>
          <a:tailEnd/>
        </a:ln>
      </xdr:spPr>
    </xdr:sp>
    <xdr:clientData/>
  </xdr:twoCellAnchor>
  <xdr:oneCellAnchor>
    <xdr:from>
      <xdr:col>7</xdr:col>
      <xdr:colOff>0</xdr:colOff>
      <xdr:row>2</xdr:row>
      <xdr:rowOff>0</xdr:rowOff>
    </xdr:from>
    <xdr:ext cx="76200" cy="209550"/>
    <xdr:sp macro="" textlink="">
      <xdr:nvSpPr>
        <xdr:cNvPr id="3" name="Text Box 5">
          <a:extLst>
            <a:ext uri="{FF2B5EF4-FFF2-40B4-BE49-F238E27FC236}">
              <a16:creationId xmlns:a16="http://schemas.microsoft.com/office/drawing/2014/main" id="{00000000-0008-0000-0800-000003000000}"/>
            </a:ext>
          </a:extLst>
        </xdr:cNvPr>
        <xdr:cNvSpPr txBox="1">
          <a:spLocks noChangeArrowheads="1"/>
        </xdr:cNvSpPr>
      </xdr:nvSpPr>
      <xdr:spPr bwMode="auto">
        <a:xfrm>
          <a:off x="4533900" y="571500"/>
          <a:ext cx="76200" cy="209550"/>
        </a:xfrm>
        <a:prstGeom prst="rect">
          <a:avLst/>
        </a:prstGeom>
        <a:noFill/>
        <a:ln w="9525">
          <a:noFill/>
          <a:miter lim="800000"/>
          <a:headEnd/>
          <a:tailEnd/>
        </a:ln>
      </xdr:spPr>
    </xdr:sp>
    <xdr:clientData/>
  </xdr:oneCellAnchor>
  <xdr:oneCellAnchor>
    <xdr:from>
      <xdr:col>5</xdr:col>
      <xdr:colOff>0</xdr:colOff>
      <xdr:row>17</xdr:row>
      <xdr:rowOff>0</xdr:rowOff>
    </xdr:from>
    <xdr:ext cx="76200" cy="209550"/>
    <xdr:sp macro="" textlink="">
      <xdr:nvSpPr>
        <xdr:cNvPr id="4" name="Text Box 5">
          <a:extLst>
            <a:ext uri="{FF2B5EF4-FFF2-40B4-BE49-F238E27FC236}">
              <a16:creationId xmlns:a16="http://schemas.microsoft.com/office/drawing/2014/main" id="{00000000-0008-0000-0800-000004000000}"/>
            </a:ext>
          </a:extLst>
        </xdr:cNvPr>
        <xdr:cNvSpPr txBox="1">
          <a:spLocks noChangeArrowheads="1"/>
        </xdr:cNvSpPr>
      </xdr:nvSpPr>
      <xdr:spPr bwMode="auto">
        <a:xfrm>
          <a:off x="2819400" y="516255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5" name="Text Box 5">
          <a:extLst>
            <a:ext uri="{FF2B5EF4-FFF2-40B4-BE49-F238E27FC236}">
              <a16:creationId xmlns:a16="http://schemas.microsoft.com/office/drawing/2014/main" id="{00000000-0008-0000-0800-000005000000}"/>
            </a:ext>
          </a:extLst>
        </xdr:cNvPr>
        <xdr:cNvSpPr txBox="1">
          <a:spLocks noChangeArrowheads="1"/>
        </xdr:cNvSpPr>
      </xdr:nvSpPr>
      <xdr:spPr bwMode="auto">
        <a:xfrm>
          <a:off x="5391150" y="516255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6" name="Text Box 5">
          <a:extLst>
            <a:ext uri="{FF2B5EF4-FFF2-40B4-BE49-F238E27FC236}">
              <a16:creationId xmlns:a16="http://schemas.microsoft.com/office/drawing/2014/main" id="{00000000-0008-0000-0800-000006000000}"/>
            </a:ext>
          </a:extLst>
        </xdr:cNvPr>
        <xdr:cNvSpPr txBox="1">
          <a:spLocks noChangeArrowheads="1"/>
        </xdr:cNvSpPr>
      </xdr:nvSpPr>
      <xdr:spPr bwMode="auto">
        <a:xfrm>
          <a:off x="5391150" y="516255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7" name="Text Box 5">
          <a:extLst>
            <a:ext uri="{FF2B5EF4-FFF2-40B4-BE49-F238E27FC236}">
              <a16:creationId xmlns:a16="http://schemas.microsoft.com/office/drawing/2014/main" id="{00000000-0008-0000-0800-000007000000}"/>
            </a:ext>
          </a:extLst>
        </xdr:cNvPr>
        <xdr:cNvSpPr txBox="1">
          <a:spLocks noChangeArrowheads="1"/>
        </xdr:cNvSpPr>
      </xdr:nvSpPr>
      <xdr:spPr bwMode="auto">
        <a:xfrm>
          <a:off x="5391150" y="516255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8" name="Text Box 5">
          <a:extLst>
            <a:ext uri="{FF2B5EF4-FFF2-40B4-BE49-F238E27FC236}">
              <a16:creationId xmlns:a16="http://schemas.microsoft.com/office/drawing/2014/main" id="{00000000-0008-0000-0800-000008000000}"/>
            </a:ext>
          </a:extLst>
        </xdr:cNvPr>
        <xdr:cNvSpPr txBox="1">
          <a:spLocks noChangeArrowheads="1"/>
        </xdr:cNvSpPr>
      </xdr:nvSpPr>
      <xdr:spPr bwMode="auto">
        <a:xfrm>
          <a:off x="5391150" y="516255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9" name="Text Box 5">
          <a:extLst>
            <a:ext uri="{FF2B5EF4-FFF2-40B4-BE49-F238E27FC236}">
              <a16:creationId xmlns:a16="http://schemas.microsoft.com/office/drawing/2014/main" id="{00000000-0008-0000-0800-000009000000}"/>
            </a:ext>
          </a:extLst>
        </xdr:cNvPr>
        <xdr:cNvSpPr txBox="1">
          <a:spLocks noChangeArrowheads="1"/>
        </xdr:cNvSpPr>
      </xdr:nvSpPr>
      <xdr:spPr bwMode="auto">
        <a:xfrm>
          <a:off x="5391150" y="516255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10" name="Text Box 5">
          <a:extLst>
            <a:ext uri="{FF2B5EF4-FFF2-40B4-BE49-F238E27FC236}">
              <a16:creationId xmlns:a16="http://schemas.microsoft.com/office/drawing/2014/main" id="{00000000-0008-0000-0800-00000A000000}"/>
            </a:ext>
          </a:extLst>
        </xdr:cNvPr>
        <xdr:cNvSpPr txBox="1">
          <a:spLocks noChangeArrowheads="1"/>
        </xdr:cNvSpPr>
      </xdr:nvSpPr>
      <xdr:spPr bwMode="auto">
        <a:xfrm>
          <a:off x="5391150" y="5162550"/>
          <a:ext cx="76200" cy="209550"/>
        </a:xfrm>
        <a:prstGeom prst="rect">
          <a:avLst/>
        </a:prstGeom>
        <a:noFill/>
        <a:ln w="9525">
          <a:noFill/>
          <a:miter lim="800000"/>
          <a:headEnd/>
          <a:tailEnd/>
        </a:ln>
      </xdr:spPr>
    </xdr:sp>
    <xdr:clientData/>
  </xdr:oneCellAnchor>
  <xdr:oneCellAnchor>
    <xdr:from>
      <xdr:col>8</xdr:col>
      <xdr:colOff>0</xdr:colOff>
      <xdr:row>17</xdr:row>
      <xdr:rowOff>0</xdr:rowOff>
    </xdr:from>
    <xdr:ext cx="76200" cy="209550"/>
    <xdr:sp macro="" textlink="">
      <xdr:nvSpPr>
        <xdr:cNvPr id="11" name="Text Box 5">
          <a:extLst>
            <a:ext uri="{FF2B5EF4-FFF2-40B4-BE49-F238E27FC236}">
              <a16:creationId xmlns:a16="http://schemas.microsoft.com/office/drawing/2014/main" id="{00000000-0008-0000-0800-00000B000000}"/>
            </a:ext>
          </a:extLst>
        </xdr:cNvPr>
        <xdr:cNvSpPr txBox="1">
          <a:spLocks noChangeArrowheads="1"/>
        </xdr:cNvSpPr>
      </xdr:nvSpPr>
      <xdr:spPr bwMode="auto">
        <a:xfrm>
          <a:off x="5391150" y="5162550"/>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2" name="Text Box 5">
          <a:extLst>
            <a:ext uri="{FF2B5EF4-FFF2-40B4-BE49-F238E27FC236}">
              <a16:creationId xmlns:a16="http://schemas.microsoft.com/office/drawing/2014/main" id="{00000000-0008-0000-0800-00000C000000}"/>
            </a:ext>
          </a:extLst>
        </xdr:cNvPr>
        <xdr:cNvSpPr txBox="1">
          <a:spLocks noChangeArrowheads="1"/>
        </xdr:cNvSpPr>
      </xdr:nvSpPr>
      <xdr:spPr bwMode="auto">
        <a:xfrm>
          <a:off x="7010400" y="5162550"/>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3" name="Text Box 5">
          <a:extLst>
            <a:ext uri="{FF2B5EF4-FFF2-40B4-BE49-F238E27FC236}">
              <a16:creationId xmlns:a16="http://schemas.microsoft.com/office/drawing/2014/main" id="{00000000-0008-0000-0800-00000D000000}"/>
            </a:ext>
          </a:extLst>
        </xdr:cNvPr>
        <xdr:cNvSpPr txBox="1">
          <a:spLocks noChangeArrowheads="1"/>
        </xdr:cNvSpPr>
      </xdr:nvSpPr>
      <xdr:spPr bwMode="auto">
        <a:xfrm>
          <a:off x="7010400" y="5162550"/>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4" name="Text Box 5">
          <a:extLst>
            <a:ext uri="{FF2B5EF4-FFF2-40B4-BE49-F238E27FC236}">
              <a16:creationId xmlns:a16="http://schemas.microsoft.com/office/drawing/2014/main" id="{00000000-0008-0000-0800-00000E000000}"/>
            </a:ext>
          </a:extLst>
        </xdr:cNvPr>
        <xdr:cNvSpPr txBox="1">
          <a:spLocks noChangeArrowheads="1"/>
        </xdr:cNvSpPr>
      </xdr:nvSpPr>
      <xdr:spPr bwMode="auto">
        <a:xfrm>
          <a:off x="7010400" y="5162550"/>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5" name="Text Box 5">
          <a:extLst>
            <a:ext uri="{FF2B5EF4-FFF2-40B4-BE49-F238E27FC236}">
              <a16:creationId xmlns:a16="http://schemas.microsoft.com/office/drawing/2014/main" id="{00000000-0008-0000-0800-00000F000000}"/>
            </a:ext>
          </a:extLst>
        </xdr:cNvPr>
        <xdr:cNvSpPr txBox="1">
          <a:spLocks noChangeArrowheads="1"/>
        </xdr:cNvSpPr>
      </xdr:nvSpPr>
      <xdr:spPr bwMode="auto">
        <a:xfrm>
          <a:off x="7010400" y="5162550"/>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6" name="Text Box 5">
          <a:extLst>
            <a:ext uri="{FF2B5EF4-FFF2-40B4-BE49-F238E27FC236}">
              <a16:creationId xmlns:a16="http://schemas.microsoft.com/office/drawing/2014/main" id="{00000000-0008-0000-0800-000010000000}"/>
            </a:ext>
          </a:extLst>
        </xdr:cNvPr>
        <xdr:cNvSpPr txBox="1">
          <a:spLocks noChangeArrowheads="1"/>
        </xdr:cNvSpPr>
      </xdr:nvSpPr>
      <xdr:spPr bwMode="auto">
        <a:xfrm>
          <a:off x="7010400" y="5162550"/>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7" name="Text Box 5">
          <a:extLst>
            <a:ext uri="{FF2B5EF4-FFF2-40B4-BE49-F238E27FC236}">
              <a16:creationId xmlns:a16="http://schemas.microsoft.com/office/drawing/2014/main" id="{00000000-0008-0000-0800-000011000000}"/>
            </a:ext>
          </a:extLst>
        </xdr:cNvPr>
        <xdr:cNvSpPr txBox="1">
          <a:spLocks noChangeArrowheads="1"/>
        </xdr:cNvSpPr>
      </xdr:nvSpPr>
      <xdr:spPr bwMode="auto">
        <a:xfrm>
          <a:off x="7010400" y="5162550"/>
          <a:ext cx="76200" cy="209550"/>
        </a:xfrm>
        <a:prstGeom prst="rect">
          <a:avLst/>
        </a:prstGeom>
        <a:noFill/>
        <a:ln w="9525">
          <a:noFill/>
          <a:miter lim="800000"/>
          <a:headEnd/>
          <a:tailEnd/>
        </a:ln>
      </xdr:spPr>
    </xdr:sp>
    <xdr:clientData/>
  </xdr:oneCellAnchor>
  <xdr:oneCellAnchor>
    <xdr:from>
      <xdr:col>10</xdr:col>
      <xdr:colOff>0</xdr:colOff>
      <xdr:row>17</xdr:row>
      <xdr:rowOff>0</xdr:rowOff>
    </xdr:from>
    <xdr:ext cx="76200" cy="209550"/>
    <xdr:sp macro="" textlink="">
      <xdr:nvSpPr>
        <xdr:cNvPr id="18" name="Text Box 5">
          <a:extLst>
            <a:ext uri="{FF2B5EF4-FFF2-40B4-BE49-F238E27FC236}">
              <a16:creationId xmlns:a16="http://schemas.microsoft.com/office/drawing/2014/main" id="{00000000-0008-0000-0800-000012000000}"/>
            </a:ext>
          </a:extLst>
        </xdr:cNvPr>
        <xdr:cNvSpPr txBox="1">
          <a:spLocks noChangeArrowheads="1"/>
        </xdr:cNvSpPr>
      </xdr:nvSpPr>
      <xdr:spPr bwMode="auto">
        <a:xfrm>
          <a:off x="7010400" y="5162550"/>
          <a:ext cx="76200" cy="20955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12</xdr:col>
      <xdr:colOff>83343</xdr:colOff>
      <xdr:row>3</xdr:row>
      <xdr:rowOff>11906</xdr:rowOff>
    </xdr:from>
    <xdr:to>
      <xdr:col>18</xdr:col>
      <xdr:colOff>440531</xdr:colOff>
      <xdr:row>10</xdr:row>
      <xdr:rowOff>261937</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834687" y="1143000"/>
          <a:ext cx="4500563" cy="2333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buFont typeface="Arial" panose="020B0604020202020204" pitchFamily="34" charset="0"/>
            <a:buNone/>
          </a:pPr>
          <a:r>
            <a:rPr kumimoji="1" lang="ja-JP" altLang="en-US" sz="1400">
              <a:latin typeface="HG丸ｺﾞｼｯｸM-PRO" panose="020F0600000000000000" pitchFamily="50" charset="-128"/>
              <a:ea typeface="HG丸ｺﾞｼｯｸM-PRO" panose="020F0600000000000000" pitchFamily="50" charset="-128"/>
            </a:rPr>
            <a:t>＜記載時の留意点＞</a:t>
          </a:r>
          <a:endParaRPr kumimoji="1" lang="en-US" altLang="ja-JP" sz="1400">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kumimoji="1" lang="ja-JP" altLang="en-US" sz="1400">
              <a:latin typeface="HG丸ｺﾞｼｯｸM-PRO" panose="020F0600000000000000" pitchFamily="50" charset="-128"/>
              <a:ea typeface="HG丸ｺﾞｼｯｸM-PRO" panose="020F0600000000000000" pitchFamily="50" charset="-128"/>
            </a:rPr>
            <a:t>入力する現状値と決算書の数値は必ず一致させること！</a:t>
          </a:r>
          <a:endParaRPr kumimoji="1" lang="en-US" altLang="ja-JP" sz="1400">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kumimoji="1" lang="ja-JP" altLang="en-US" sz="1400">
              <a:latin typeface="HG丸ｺﾞｼｯｸM-PRO" panose="020F0600000000000000" pitchFamily="50" charset="-128"/>
              <a:ea typeface="HG丸ｺﾞｼｯｸM-PRO" panose="020F0600000000000000" pitchFamily="50" charset="-128"/>
            </a:rPr>
            <a:t>必要に応じて項目を加除修正すること</a:t>
          </a:r>
          <a:br>
            <a:rPr kumimoji="1" lang="en-US" altLang="ja-JP" sz="1400">
              <a:latin typeface="HG丸ｺﾞｼｯｸM-PRO" panose="020F0600000000000000" pitchFamily="50" charset="-128"/>
              <a:ea typeface="HG丸ｺﾞｼｯｸM-PRO" panose="020F0600000000000000" pitchFamily="50" charset="-128"/>
            </a:rPr>
          </a:br>
          <a:r>
            <a:rPr kumimoji="1" lang="ja-JP" altLang="en-US" sz="1400">
              <a:latin typeface="HG丸ｺﾞｼｯｸM-PRO" panose="020F0600000000000000" pitchFamily="50" charset="-128"/>
              <a:ea typeface="HG丸ｺﾞｼｯｸM-PRO" panose="020F0600000000000000" pitchFamily="50" charset="-128"/>
            </a:rPr>
            <a:t>（目標年度まで現状維持の項目は、「その他」等として一括表記して</a:t>
          </a:r>
          <a:r>
            <a:rPr kumimoji="1" lang="en-US" altLang="ja-JP" sz="1400">
              <a:latin typeface="HG丸ｺﾞｼｯｸM-PRO" panose="020F0600000000000000" pitchFamily="50" charset="-128"/>
              <a:ea typeface="HG丸ｺﾞｼｯｸM-PRO" panose="020F0600000000000000" pitchFamily="50" charset="-128"/>
            </a:rPr>
            <a:t>OK</a:t>
          </a:r>
          <a:r>
            <a:rPr kumimoji="1" lang="ja-JP" altLang="en-US" sz="1400">
              <a:latin typeface="HG丸ｺﾞｼｯｸM-PRO" panose="020F0600000000000000" pitchFamily="50" charset="-128"/>
              <a:ea typeface="HG丸ｺﾞｼｯｸM-PRO" panose="020F0600000000000000" pitchFamily="50" charset="-128"/>
            </a:rPr>
            <a:t>）</a:t>
          </a:r>
          <a:endParaRPr kumimoji="1" lang="en-US" altLang="ja-JP" sz="1400">
            <a:latin typeface="HG丸ｺﾞｼｯｸM-PRO" panose="020F0600000000000000" pitchFamily="50" charset="-128"/>
            <a:ea typeface="HG丸ｺﾞｼｯｸM-PRO" panose="020F0600000000000000" pitchFamily="50" charset="-128"/>
          </a:endParaRPr>
        </a:p>
        <a:p>
          <a:pPr marL="171450" indent="-171450">
            <a:buFont typeface="Arial" panose="020B0604020202020204" pitchFamily="34" charset="0"/>
            <a:buChar char="•"/>
          </a:pPr>
          <a:r>
            <a:rPr kumimoji="1" lang="ja-JP" altLang="en-US" sz="1400">
              <a:latin typeface="HG丸ｺﾞｼｯｸM-PRO" panose="020F0600000000000000" pitchFamily="50" charset="-128"/>
              <a:ea typeface="HG丸ｺﾞｼｯｸM-PRO" panose="020F0600000000000000" pitchFamily="50" charset="-128"/>
            </a:rPr>
            <a:t>変動する項目は、その理由を備考欄に記載すること！</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66"/>
  <sheetViews>
    <sheetView tabSelected="1" view="pageBreakPreview" zoomScale="98" zoomScaleNormal="100" zoomScaleSheetLayoutView="98" workbookViewId="0">
      <selection activeCell="B7" sqref="B7:E7"/>
    </sheetView>
  </sheetViews>
  <sheetFormatPr defaultColWidth="9" defaultRowHeight="12"/>
  <cols>
    <col min="1" max="1" width="1.125" style="6" customWidth="1"/>
    <col min="2" max="2" width="2.625" style="14" customWidth="1"/>
    <col min="3" max="3" width="3.875" style="6" customWidth="1"/>
    <col min="4" max="4" width="3.125" style="6" customWidth="1"/>
    <col min="5" max="5" width="60.625" style="6" customWidth="1"/>
    <col min="6" max="6" width="12.625" style="44" customWidth="1"/>
    <col min="7" max="8" width="8.5" style="4" customWidth="1"/>
    <col min="9" max="10" width="23.625" style="6" customWidth="1"/>
    <col min="11" max="16384" width="9" style="6"/>
  </cols>
  <sheetData>
    <row r="1" spans="1:11" ht="35.25" customHeight="1">
      <c r="A1" s="4"/>
      <c r="B1" s="20" t="s">
        <v>263</v>
      </c>
      <c r="C1" s="5"/>
      <c r="D1" s="5"/>
      <c r="E1" s="5"/>
      <c r="F1" s="43"/>
      <c r="G1" s="5"/>
      <c r="H1" s="5"/>
      <c r="I1" s="21" t="s">
        <v>1</v>
      </c>
      <c r="J1" s="18"/>
    </row>
    <row r="2" spans="1:11" ht="15" customHeight="1">
      <c r="A2" s="4"/>
      <c r="B2" s="20"/>
      <c r="C2" s="5"/>
      <c r="D2" s="5"/>
      <c r="E2" s="5"/>
      <c r="F2" s="43"/>
      <c r="G2" s="5"/>
      <c r="H2" s="5"/>
      <c r="I2" s="15"/>
      <c r="J2" s="22"/>
    </row>
    <row r="3" spans="1:11" ht="15" customHeight="1">
      <c r="A3" s="4"/>
      <c r="B3" s="6"/>
      <c r="G3" s="5"/>
      <c r="H3" s="5" t="s">
        <v>58</v>
      </c>
      <c r="I3" s="5"/>
      <c r="J3" s="5"/>
      <c r="K3" s="5"/>
    </row>
    <row r="4" spans="1:11" ht="35.25" customHeight="1">
      <c r="A4" s="4"/>
      <c r="B4" s="6"/>
      <c r="G4" s="5"/>
      <c r="H4" s="19" t="s">
        <v>76</v>
      </c>
      <c r="I4" s="419" t="s">
        <v>57</v>
      </c>
      <c r="J4" s="419"/>
      <c r="K4" s="16"/>
    </row>
    <row r="5" spans="1:11" ht="35.25" customHeight="1">
      <c r="A5" s="4"/>
      <c r="B5" s="6"/>
      <c r="G5" s="5"/>
      <c r="H5" s="19" t="s">
        <v>0</v>
      </c>
      <c r="I5" s="420" t="s">
        <v>56</v>
      </c>
      <c r="J5" s="420"/>
      <c r="K5" s="5"/>
    </row>
    <row r="6" spans="1:11" ht="15" customHeight="1">
      <c r="A6" s="4"/>
      <c r="B6" s="20"/>
      <c r="C6" s="5"/>
      <c r="D6" s="5"/>
      <c r="E6" s="5"/>
      <c r="F6" s="43"/>
      <c r="G6" s="5"/>
      <c r="H6" s="5"/>
      <c r="I6" s="15"/>
      <c r="J6" s="22"/>
    </row>
    <row r="7" spans="1:11" ht="39" customHeight="1" thickBot="1">
      <c r="A7" s="4"/>
      <c r="B7" s="421" t="s">
        <v>2</v>
      </c>
      <c r="C7" s="421"/>
      <c r="D7" s="421"/>
      <c r="E7" s="421"/>
      <c r="F7" s="62" t="s">
        <v>60</v>
      </c>
      <c r="G7" s="63" t="s">
        <v>3</v>
      </c>
      <c r="H7" s="63" t="s">
        <v>4</v>
      </c>
      <c r="I7" s="261" t="s">
        <v>5</v>
      </c>
      <c r="J7" s="261" t="s">
        <v>6</v>
      </c>
    </row>
    <row r="8" spans="1:11" ht="50.1" customHeight="1">
      <c r="A8" s="4"/>
      <c r="B8" s="422" t="s">
        <v>7</v>
      </c>
      <c r="C8" s="424" t="s">
        <v>8</v>
      </c>
      <c r="D8" s="426" t="s">
        <v>164</v>
      </c>
      <c r="E8" s="427"/>
      <c r="F8" s="66"/>
      <c r="G8" s="67"/>
      <c r="H8" s="68"/>
      <c r="I8" s="69"/>
      <c r="J8" s="70"/>
    </row>
    <row r="9" spans="1:11" ht="24.95" customHeight="1">
      <c r="A9" s="4"/>
      <c r="B9" s="423"/>
      <c r="C9" s="425"/>
      <c r="D9" s="262"/>
      <c r="E9" s="263" t="s">
        <v>148</v>
      </c>
      <c r="F9" s="462" t="s">
        <v>61</v>
      </c>
      <c r="G9" s="39" t="s">
        <v>15</v>
      </c>
      <c r="H9" s="31"/>
      <c r="I9" s="465"/>
      <c r="J9" s="468"/>
    </row>
    <row r="10" spans="1:11" ht="24.95" customHeight="1">
      <c r="A10" s="4"/>
      <c r="B10" s="423"/>
      <c r="C10" s="425"/>
      <c r="D10" s="262"/>
      <c r="E10" s="264" t="s">
        <v>151</v>
      </c>
      <c r="F10" s="463"/>
      <c r="G10" s="41" t="s">
        <v>14</v>
      </c>
      <c r="H10" s="35"/>
      <c r="I10" s="466"/>
      <c r="J10" s="469"/>
    </row>
    <row r="11" spans="1:11" ht="24.95" customHeight="1">
      <c r="A11" s="4"/>
      <c r="B11" s="423"/>
      <c r="C11" s="425"/>
      <c r="D11" s="262"/>
      <c r="E11" s="264" t="s">
        <v>152</v>
      </c>
      <c r="F11" s="463"/>
      <c r="G11" s="41" t="s">
        <v>13</v>
      </c>
      <c r="H11" s="35"/>
      <c r="I11" s="466"/>
      <c r="J11" s="469"/>
    </row>
    <row r="12" spans="1:11" ht="24.95" customHeight="1">
      <c r="A12" s="4"/>
      <c r="B12" s="423"/>
      <c r="C12" s="425"/>
      <c r="D12" s="262"/>
      <c r="E12" s="264" t="s">
        <v>153</v>
      </c>
      <c r="F12" s="463"/>
      <c r="G12" s="41" t="s">
        <v>12</v>
      </c>
      <c r="H12" s="35"/>
      <c r="I12" s="466"/>
      <c r="J12" s="469"/>
    </row>
    <row r="13" spans="1:11" ht="24.95" customHeight="1">
      <c r="A13" s="4"/>
      <c r="B13" s="423"/>
      <c r="C13" s="425"/>
      <c r="D13" s="262"/>
      <c r="E13" s="264" t="s">
        <v>154</v>
      </c>
      <c r="F13" s="463"/>
      <c r="G13" s="41" t="s">
        <v>11</v>
      </c>
      <c r="H13" s="35"/>
      <c r="I13" s="466"/>
      <c r="J13" s="469"/>
    </row>
    <row r="14" spans="1:11" ht="24.95" customHeight="1">
      <c r="A14" s="4"/>
      <c r="B14" s="423"/>
      <c r="C14" s="425"/>
      <c r="D14" s="262"/>
      <c r="E14" s="264" t="s">
        <v>155</v>
      </c>
      <c r="F14" s="463"/>
      <c r="G14" s="41" t="s">
        <v>149</v>
      </c>
      <c r="H14" s="35"/>
      <c r="I14" s="466"/>
      <c r="J14" s="469"/>
    </row>
    <row r="15" spans="1:11" ht="24.95" customHeight="1">
      <c r="A15" s="4"/>
      <c r="B15" s="423"/>
      <c r="C15" s="425"/>
      <c r="D15" s="12"/>
      <c r="E15" s="265" t="s">
        <v>156</v>
      </c>
      <c r="F15" s="464"/>
      <c r="G15" s="40" t="s">
        <v>150</v>
      </c>
      <c r="H15" s="32"/>
      <c r="I15" s="467"/>
      <c r="J15" s="470"/>
    </row>
    <row r="16" spans="1:11" ht="50.1" customHeight="1">
      <c r="A16" s="4"/>
      <c r="B16" s="423"/>
      <c r="C16" s="425"/>
      <c r="D16" s="428" t="s">
        <v>185</v>
      </c>
      <c r="E16" s="429"/>
      <c r="F16" s="45"/>
      <c r="G16" s="28"/>
      <c r="H16" s="29"/>
      <c r="I16" s="30"/>
      <c r="J16" s="71"/>
    </row>
    <row r="17" spans="1:10" ht="24.95" customHeight="1">
      <c r="A17" s="4"/>
      <c r="B17" s="423"/>
      <c r="C17" s="425"/>
      <c r="D17" s="262"/>
      <c r="E17" s="263" t="s">
        <v>165</v>
      </c>
      <c r="F17" s="462" t="s">
        <v>61</v>
      </c>
      <c r="G17" s="39" t="s">
        <v>15</v>
      </c>
      <c r="H17" s="31"/>
      <c r="I17" s="465"/>
      <c r="J17" s="468"/>
    </row>
    <row r="18" spans="1:10" ht="24.95" customHeight="1">
      <c r="A18" s="4"/>
      <c r="B18" s="423"/>
      <c r="C18" s="425"/>
      <c r="D18" s="262"/>
      <c r="E18" s="264" t="s">
        <v>166</v>
      </c>
      <c r="F18" s="463"/>
      <c r="G18" s="41" t="s">
        <v>14</v>
      </c>
      <c r="H18" s="35"/>
      <c r="I18" s="466"/>
      <c r="J18" s="469"/>
    </row>
    <row r="19" spans="1:10" ht="24.95" customHeight="1">
      <c r="A19" s="4"/>
      <c r="B19" s="423"/>
      <c r="C19" s="425"/>
      <c r="D19" s="262"/>
      <c r="E19" s="264" t="s">
        <v>167</v>
      </c>
      <c r="F19" s="463"/>
      <c r="G19" s="41" t="s">
        <v>13</v>
      </c>
      <c r="H19" s="35"/>
      <c r="I19" s="466"/>
      <c r="J19" s="469"/>
    </row>
    <row r="20" spans="1:10" ht="24.95" customHeight="1">
      <c r="A20" s="4"/>
      <c r="B20" s="423"/>
      <c r="C20" s="425"/>
      <c r="D20" s="262"/>
      <c r="E20" s="264" t="s">
        <v>168</v>
      </c>
      <c r="F20" s="463"/>
      <c r="G20" s="41" t="s">
        <v>12</v>
      </c>
      <c r="H20" s="35"/>
      <c r="I20" s="466"/>
      <c r="J20" s="469"/>
    </row>
    <row r="21" spans="1:10" ht="24.95" customHeight="1">
      <c r="A21" s="4"/>
      <c r="B21" s="423"/>
      <c r="C21" s="425"/>
      <c r="D21" s="262"/>
      <c r="E21" s="264" t="s">
        <v>169</v>
      </c>
      <c r="F21" s="463"/>
      <c r="G21" s="41" t="s">
        <v>11</v>
      </c>
      <c r="H21" s="35"/>
      <c r="I21" s="466"/>
      <c r="J21" s="469"/>
    </row>
    <row r="22" spans="1:10" ht="24.95" customHeight="1">
      <c r="A22" s="4"/>
      <c r="B22" s="423"/>
      <c r="C22" s="425"/>
      <c r="D22" s="262"/>
      <c r="E22" s="264" t="s">
        <v>170</v>
      </c>
      <c r="F22" s="463"/>
      <c r="G22" s="41" t="s">
        <v>149</v>
      </c>
      <c r="H22" s="35"/>
      <c r="I22" s="466"/>
      <c r="J22" s="469"/>
    </row>
    <row r="23" spans="1:10" ht="24.95" customHeight="1">
      <c r="A23" s="4"/>
      <c r="B23" s="423"/>
      <c r="C23" s="425"/>
      <c r="D23" s="12"/>
      <c r="E23" s="265" t="s">
        <v>171</v>
      </c>
      <c r="F23" s="464"/>
      <c r="G23" s="40" t="s">
        <v>150</v>
      </c>
      <c r="H23" s="32"/>
      <c r="I23" s="467"/>
      <c r="J23" s="470"/>
    </row>
    <row r="24" spans="1:10" ht="26.1" customHeight="1">
      <c r="A24" s="4"/>
      <c r="B24" s="423"/>
      <c r="C24" s="425"/>
      <c r="D24" s="471" t="s">
        <v>186</v>
      </c>
      <c r="E24" s="472"/>
      <c r="F24" s="47"/>
      <c r="H24" s="259"/>
      <c r="I24" s="7"/>
      <c r="J24" s="260"/>
    </row>
    <row r="25" spans="1:10" ht="24.95" customHeight="1">
      <c r="A25" s="4"/>
      <c r="B25" s="423"/>
      <c r="C25" s="425"/>
      <c r="D25" s="262"/>
      <c r="E25" s="263" t="s">
        <v>179</v>
      </c>
      <c r="F25" s="430" t="s">
        <v>119</v>
      </c>
      <c r="G25" s="39" t="s">
        <v>14</v>
      </c>
      <c r="H25" s="31"/>
      <c r="I25" s="433"/>
      <c r="J25" s="436"/>
    </row>
    <row r="26" spans="1:10" ht="24.95" customHeight="1">
      <c r="A26" s="4"/>
      <c r="B26" s="423"/>
      <c r="C26" s="425"/>
      <c r="D26" s="262"/>
      <c r="E26" s="264" t="s">
        <v>180</v>
      </c>
      <c r="F26" s="431"/>
      <c r="G26" s="41" t="s">
        <v>13</v>
      </c>
      <c r="H26" s="35"/>
      <c r="I26" s="434"/>
      <c r="J26" s="437"/>
    </row>
    <row r="27" spans="1:10" ht="24.95" customHeight="1">
      <c r="A27" s="4"/>
      <c r="B27" s="423"/>
      <c r="C27" s="425"/>
      <c r="D27" s="262"/>
      <c r="E27" s="264" t="s">
        <v>181</v>
      </c>
      <c r="F27" s="431"/>
      <c r="G27" s="41" t="s">
        <v>12</v>
      </c>
      <c r="H27" s="35"/>
      <c r="I27" s="434"/>
      <c r="J27" s="437"/>
    </row>
    <row r="28" spans="1:10" ht="24.95" customHeight="1">
      <c r="A28" s="4"/>
      <c r="B28" s="423"/>
      <c r="C28" s="425"/>
      <c r="D28" s="262"/>
      <c r="E28" s="264" t="s">
        <v>182</v>
      </c>
      <c r="F28" s="431"/>
      <c r="G28" s="41" t="s">
        <v>11</v>
      </c>
      <c r="H28" s="35"/>
      <c r="I28" s="434"/>
      <c r="J28" s="437"/>
    </row>
    <row r="29" spans="1:10" ht="24.95" customHeight="1" thickBot="1">
      <c r="A29" s="4"/>
      <c r="B29" s="423"/>
      <c r="C29" s="425"/>
      <c r="D29" s="267"/>
      <c r="E29" s="268" t="s">
        <v>183</v>
      </c>
      <c r="F29" s="432"/>
      <c r="G29" s="74" t="s">
        <v>149</v>
      </c>
      <c r="H29" s="75"/>
      <c r="I29" s="435"/>
      <c r="J29" s="438"/>
    </row>
    <row r="30" spans="1:10" ht="30" customHeight="1">
      <c r="A30" s="4"/>
      <c r="B30" s="422" t="s">
        <v>9</v>
      </c>
      <c r="C30" s="424" t="s">
        <v>10</v>
      </c>
      <c r="D30" s="426" t="s">
        <v>63</v>
      </c>
      <c r="E30" s="427"/>
      <c r="F30" s="66"/>
      <c r="G30" s="79"/>
      <c r="H30" s="80"/>
      <c r="I30" s="81"/>
      <c r="J30" s="82"/>
    </row>
    <row r="31" spans="1:10" ht="48.75" customHeight="1">
      <c r="A31" s="4"/>
      <c r="B31" s="423"/>
      <c r="C31" s="425"/>
      <c r="D31" s="269"/>
      <c r="E31" s="270" t="s">
        <v>59</v>
      </c>
      <c r="F31" s="50" t="s">
        <v>61</v>
      </c>
      <c r="G31" s="51" t="s">
        <v>11</v>
      </c>
      <c r="H31" s="31"/>
      <c r="I31" s="52"/>
      <c r="J31" s="83"/>
    </row>
    <row r="32" spans="1:10" ht="48.75" customHeight="1">
      <c r="A32" s="4"/>
      <c r="B32" s="423"/>
      <c r="C32" s="425"/>
      <c r="D32" s="269"/>
      <c r="E32" s="271" t="s">
        <v>64</v>
      </c>
      <c r="F32" s="53" t="s">
        <v>61</v>
      </c>
      <c r="G32" s="54" t="s">
        <v>12</v>
      </c>
      <c r="H32" s="35"/>
      <c r="I32" s="55"/>
      <c r="J32" s="84"/>
    </row>
    <row r="33" spans="1:10" ht="48.75" customHeight="1">
      <c r="A33" s="4"/>
      <c r="B33" s="423"/>
      <c r="C33" s="425"/>
      <c r="D33" s="272"/>
      <c r="E33" s="273" t="s">
        <v>65</v>
      </c>
      <c r="F33" s="53" t="s">
        <v>61</v>
      </c>
      <c r="G33" s="54" t="s">
        <v>13</v>
      </c>
      <c r="H33" s="35"/>
      <c r="I33" s="55"/>
      <c r="J33" s="84"/>
    </row>
    <row r="34" spans="1:10" ht="48.75" customHeight="1">
      <c r="A34" s="4"/>
      <c r="B34" s="423"/>
      <c r="C34" s="425"/>
      <c r="D34" s="272"/>
      <c r="E34" s="273" t="s">
        <v>66</v>
      </c>
      <c r="F34" s="53" t="s">
        <v>61</v>
      </c>
      <c r="G34" s="54" t="s">
        <v>14</v>
      </c>
      <c r="H34" s="35"/>
      <c r="I34" s="55"/>
      <c r="J34" s="84"/>
    </row>
    <row r="35" spans="1:10" ht="48.75" customHeight="1" thickBot="1">
      <c r="A35" s="4"/>
      <c r="B35" s="423"/>
      <c r="C35" s="425"/>
      <c r="D35" s="274"/>
      <c r="E35" s="275" t="s">
        <v>67</v>
      </c>
      <c r="F35" s="56" t="s">
        <v>61</v>
      </c>
      <c r="G35" s="57" t="s">
        <v>15</v>
      </c>
      <c r="H35" s="32"/>
      <c r="I35" s="58"/>
      <c r="J35" s="85"/>
    </row>
    <row r="36" spans="1:10" ht="48.75" customHeight="1">
      <c r="A36" s="4"/>
      <c r="B36" s="422" t="s">
        <v>16</v>
      </c>
      <c r="C36" s="424" t="s">
        <v>17</v>
      </c>
      <c r="D36" s="441" t="s">
        <v>71</v>
      </c>
      <c r="E36" s="442"/>
      <c r="F36" s="103" t="s">
        <v>73</v>
      </c>
      <c r="G36" s="104" t="s">
        <v>15</v>
      </c>
      <c r="H36" s="105"/>
      <c r="I36" s="106"/>
      <c r="J36" s="107"/>
    </row>
    <row r="37" spans="1:10" ht="17.25" customHeight="1">
      <c r="A37" s="4"/>
      <c r="B37" s="423"/>
      <c r="C37" s="425"/>
      <c r="D37" s="428" t="s">
        <v>18</v>
      </c>
      <c r="E37" s="429"/>
      <c r="F37" s="45"/>
      <c r="G37" s="60"/>
      <c r="H37" s="61"/>
      <c r="I37" s="38"/>
      <c r="J37" s="97"/>
    </row>
    <row r="38" spans="1:10" ht="48.75" customHeight="1" thickBot="1">
      <c r="A38" s="4"/>
      <c r="B38" s="439"/>
      <c r="C38" s="440"/>
      <c r="D38" s="276"/>
      <c r="E38" s="278" t="s">
        <v>19</v>
      </c>
      <c r="F38" s="98" t="s">
        <v>75</v>
      </c>
      <c r="G38" s="99" t="s">
        <v>15</v>
      </c>
      <c r="H38" s="100"/>
      <c r="I38" s="101"/>
      <c r="J38" s="102"/>
    </row>
    <row r="39" spans="1:10" ht="48.75" customHeight="1">
      <c r="A39" s="4"/>
      <c r="B39" s="422" t="s">
        <v>80</v>
      </c>
      <c r="C39" s="424" t="s">
        <v>81</v>
      </c>
      <c r="D39" s="445" t="s">
        <v>22</v>
      </c>
      <c r="E39" s="446"/>
      <c r="F39" s="112" t="s">
        <v>74</v>
      </c>
      <c r="G39" s="93" t="s">
        <v>15</v>
      </c>
      <c r="H39" s="94"/>
      <c r="I39" s="113"/>
      <c r="J39" s="114"/>
    </row>
    <row r="40" spans="1:10" ht="17.25" customHeight="1">
      <c r="A40" s="4"/>
      <c r="B40" s="423"/>
      <c r="C40" s="425"/>
      <c r="D40" s="428" t="s">
        <v>77</v>
      </c>
      <c r="E40" s="429"/>
      <c r="F40" s="45"/>
      <c r="G40" s="60"/>
      <c r="H40" s="61"/>
      <c r="I40" s="38"/>
      <c r="J40" s="97"/>
    </row>
    <row r="41" spans="1:10" ht="48.75" customHeight="1">
      <c r="A41" s="4"/>
      <c r="B41" s="423"/>
      <c r="C41" s="425"/>
      <c r="D41" s="272"/>
      <c r="E41" s="263" t="s">
        <v>78</v>
      </c>
      <c r="F41" s="142" t="s">
        <v>74</v>
      </c>
      <c r="G41" s="39" t="s">
        <v>15</v>
      </c>
      <c r="H41" s="31"/>
      <c r="I41" s="111"/>
      <c r="J41" s="119"/>
    </row>
    <row r="42" spans="1:10" ht="48.75" customHeight="1" thickBot="1">
      <c r="A42" s="4"/>
      <c r="B42" s="439"/>
      <c r="C42" s="440"/>
      <c r="D42" s="276"/>
      <c r="E42" s="268" t="s">
        <v>79</v>
      </c>
      <c r="F42" s="143" t="s">
        <v>74</v>
      </c>
      <c r="G42" s="74" t="s">
        <v>14</v>
      </c>
      <c r="H42" s="75"/>
      <c r="I42" s="120"/>
      <c r="J42" s="121"/>
    </row>
    <row r="43" spans="1:10" ht="17.25" customHeight="1">
      <c r="A43" s="4"/>
      <c r="B43" s="422" t="s">
        <v>23</v>
      </c>
      <c r="C43" s="424" t="s">
        <v>24</v>
      </c>
      <c r="D43" s="426"/>
      <c r="E43" s="427"/>
      <c r="F43" s="66"/>
      <c r="G43" s="79"/>
      <c r="H43" s="80"/>
      <c r="I43" s="122"/>
      <c r="J43" s="123"/>
    </row>
    <row r="44" spans="1:10" ht="48.75" customHeight="1">
      <c r="A44" s="4"/>
      <c r="B44" s="423"/>
      <c r="C44" s="425"/>
      <c r="D44" s="269"/>
      <c r="E44" s="279" t="s">
        <v>25</v>
      </c>
      <c r="F44" s="10" t="s">
        <v>74</v>
      </c>
      <c r="G44" s="9" t="s">
        <v>14</v>
      </c>
      <c r="H44" s="23"/>
      <c r="I44" s="25"/>
      <c r="J44" s="115"/>
    </row>
    <row r="45" spans="1:10" ht="48.75" customHeight="1">
      <c r="A45" s="4"/>
      <c r="B45" s="423"/>
      <c r="C45" s="425"/>
      <c r="D45" s="269"/>
      <c r="E45" s="279" t="s">
        <v>82</v>
      </c>
      <c r="F45" s="10" t="s">
        <v>74</v>
      </c>
      <c r="G45" s="9" t="s">
        <v>84</v>
      </c>
      <c r="H45" s="23"/>
      <c r="I45" s="25"/>
      <c r="J45" s="115"/>
    </row>
    <row r="46" spans="1:10" ht="48.75" customHeight="1">
      <c r="A46" s="4"/>
      <c r="B46" s="423"/>
      <c r="C46" s="425"/>
      <c r="D46" s="269"/>
      <c r="E46" s="279" t="s">
        <v>83</v>
      </c>
      <c r="F46" s="10" t="s">
        <v>74</v>
      </c>
      <c r="G46" s="9" t="s">
        <v>84</v>
      </c>
      <c r="H46" s="23"/>
      <c r="I46" s="25"/>
      <c r="J46" s="115"/>
    </row>
    <row r="47" spans="1:10" ht="48.75" customHeight="1" thickBot="1">
      <c r="A47" s="4"/>
      <c r="B47" s="439"/>
      <c r="C47" s="440"/>
      <c r="D47" s="280"/>
      <c r="E47" s="281" t="s">
        <v>85</v>
      </c>
      <c r="F47" s="87" t="s">
        <v>74</v>
      </c>
      <c r="G47" s="88" t="s">
        <v>15</v>
      </c>
      <c r="H47" s="89"/>
      <c r="I47" s="116"/>
      <c r="J47" s="117"/>
    </row>
    <row r="48" spans="1:10" ht="60" customHeight="1" thickBot="1">
      <c r="A48" s="4"/>
      <c r="B48" s="124" t="s">
        <v>86</v>
      </c>
      <c r="C48" s="125" t="s">
        <v>87</v>
      </c>
      <c r="D48" s="473" t="s">
        <v>88</v>
      </c>
      <c r="E48" s="474"/>
      <c r="F48" s="126" t="s">
        <v>74</v>
      </c>
      <c r="G48" s="127" t="s">
        <v>15</v>
      </c>
      <c r="H48" s="128"/>
      <c r="I48" s="129"/>
      <c r="J48" s="130"/>
    </row>
    <row r="49" spans="1:10" ht="48.75" customHeight="1">
      <c r="A49" s="4"/>
      <c r="B49" s="422" t="s">
        <v>98</v>
      </c>
      <c r="C49" s="424" t="s">
        <v>27</v>
      </c>
      <c r="D49" s="443" t="s">
        <v>99</v>
      </c>
      <c r="E49" s="444"/>
      <c r="F49" s="92" t="s">
        <v>74</v>
      </c>
      <c r="G49" s="93" t="s">
        <v>15</v>
      </c>
      <c r="H49" s="118"/>
      <c r="I49" s="113"/>
      <c r="J49" s="114"/>
    </row>
    <row r="50" spans="1:10" ht="17.25" customHeight="1">
      <c r="A50" s="4"/>
      <c r="B50" s="423"/>
      <c r="C50" s="425"/>
      <c r="D50" s="428" t="s">
        <v>100</v>
      </c>
      <c r="E50" s="429"/>
      <c r="F50" s="45"/>
      <c r="G50" s="394"/>
      <c r="H50" s="37"/>
      <c r="I50" s="59"/>
      <c r="J50" s="86"/>
    </row>
    <row r="51" spans="1:10" ht="48.75" customHeight="1">
      <c r="A51" s="4"/>
      <c r="B51" s="423"/>
      <c r="C51" s="425"/>
      <c r="D51" s="12"/>
      <c r="E51" s="283" t="s">
        <v>101</v>
      </c>
      <c r="F51" s="46" t="s">
        <v>74</v>
      </c>
      <c r="G51" s="9" t="s">
        <v>15</v>
      </c>
      <c r="H51" s="23"/>
      <c r="I51" s="25"/>
      <c r="J51" s="115"/>
    </row>
    <row r="52" spans="1:10" ht="48.75" customHeight="1">
      <c r="A52" s="4"/>
      <c r="B52" s="423"/>
      <c r="C52" s="425"/>
      <c r="D52" s="12"/>
      <c r="E52" s="283" t="s">
        <v>103</v>
      </c>
      <c r="F52" s="46" t="s">
        <v>74</v>
      </c>
      <c r="G52" s="9" t="s">
        <v>15</v>
      </c>
      <c r="H52" s="23"/>
      <c r="I52" s="25"/>
      <c r="J52" s="115"/>
    </row>
    <row r="53" spans="1:10" ht="48.75" customHeight="1" thickBot="1">
      <c r="A53" s="4"/>
      <c r="B53" s="439"/>
      <c r="C53" s="440"/>
      <c r="D53" s="276"/>
      <c r="E53" s="278" t="s">
        <v>102</v>
      </c>
      <c r="F53" s="148" t="s">
        <v>75</v>
      </c>
      <c r="G53" s="88" t="s">
        <v>15</v>
      </c>
      <c r="H53" s="89"/>
      <c r="I53" s="116"/>
      <c r="J53" s="117"/>
    </row>
    <row r="54" spans="1:10" ht="48.75" customHeight="1">
      <c r="A54" s="4"/>
      <c r="B54" s="447" t="s">
        <v>104</v>
      </c>
      <c r="C54" s="450" t="s">
        <v>28</v>
      </c>
      <c r="D54" s="453" t="s">
        <v>105</v>
      </c>
      <c r="E54" s="454"/>
      <c r="F54" s="149" t="s">
        <v>75</v>
      </c>
      <c r="G54" s="134" t="s">
        <v>14</v>
      </c>
      <c r="H54" s="94"/>
      <c r="I54" s="95"/>
      <c r="J54" s="96"/>
    </row>
    <row r="55" spans="1:10" ht="17.25">
      <c r="A55" s="4"/>
      <c r="B55" s="448"/>
      <c r="C55" s="451"/>
      <c r="D55" s="455" t="s">
        <v>100</v>
      </c>
      <c r="E55" s="456"/>
      <c r="F55" s="48"/>
      <c r="G55" s="60"/>
      <c r="H55" s="61"/>
      <c r="I55" s="38"/>
      <c r="J55" s="97"/>
    </row>
    <row r="56" spans="1:10" ht="48.75" customHeight="1">
      <c r="A56" s="4"/>
      <c r="B56" s="448"/>
      <c r="C56" s="451"/>
      <c r="D56" s="284"/>
      <c r="E56" s="135" t="s">
        <v>29</v>
      </c>
      <c r="F56" s="144" t="s">
        <v>75</v>
      </c>
      <c r="G56" s="8" t="s">
        <v>13</v>
      </c>
      <c r="H56" s="23"/>
      <c r="I56" s="25"/>
      <c r="J56" s="115"/>
    </row>
    <row r="57" spans="1:10" ht="48.75" customHeight="1" thickBot="1">
      <c r="A57" s="4"/>
      <c r="B57" s="449"/>
      <c r="C57" s="452"/>
      <c r="D57" s="285"/>
      <c r="E57" s="286" t="s">
        <v>30</v>
      </c>
      <c r="F57" s="150" t="s">
        <v>75</v>
      </c>
      <c r="G57" s="99" t="s">
        <v>15</v>
      </c>
      <c r="H57" s="89"/>
      <c r="I57" s="116"/>
      <c r="J57" s="117"/>
    </row>
    <row r="58" spans="1:10" ht="48.75" customHeight="1">
      <c r="A58" s="4"/>
      <c r="B58" s="447" t="s">
        <v>106</v>
      </c>
      <c r="C58" s="450" t="s">
        <v>31</v>
      </c>
      <c r="D58" s="457" t="s">
        <v>32</v>
      </c>
      <c r="E58" s="458"/>
      <c r="F58" s="149" t="s">
        <v>75</v>
      </c>
      <c r="G58" s="134" t="s">
        <v>15</v>
      </c>
      <c r="H58" s="118"/>
      <c r="I58" s="95"/>
      <c r="J58" s="96"/>
    </row>
    <row r="59" spans="1:10" ht="17.25">
      <c r="A59" s="4"/>
      <c r="B59" s="448"/>
      <c r="C59" s="451"/>
      <c r="D59" s="455" t="s">
        <v>100</v>
      </c>
      <c r="E59" s="459"/>
      <c r="F59" s="145"/>
      <c r="G59" s="60"/>
      <c r="H59" s="61"/>
      <c r="I59" s="38"/>
      <c r="J59" s="97"/>
    </row>
    <row r="60" spans="1:10" ht="48.75" customHeight="1">
      <c r="A60" s="4"/>
      <c r="B60" s="448"/>
      <c r="C60" s="451"/>
      <c r="D60" s="287"/>
      <c r="E60" s="16" t="s">
        <v>33</v>
      </c>
      <c r="F60" s="146" t="s">
        <v>74</v>
      </c>
      <c r="G60" s="110" t="s">
        <v>15</v>
      </c>
      <c r="H60" s="24"/>
      <c r="I60" s="26"/>
      <c r="J60" s="151"/>
    </row>
    <row r="61" spans="1:10" ht="48.75" customHeight="1" thickBot="1">
      <c r="A61" s="4"/>
      <c r="B61" s="449"/>
      <c r="C61" s="452"/>
      <c r="D61" s="285"/>
      <c r="E61" s="288" t="s">
        <v>107</v>
      </c>
      <c r="F61" s="150" t="s">
        <v>74</v>
      </c>
      <c r="G61" s="99" t="s">
        <v>108</v>
      </c>
      <c r="H61" s="89"/>
      <c r="I61" s="116"/>
      <c r="J61" s="117"/>
    </row>
    <row r="62" spans="1:10" ht="97.5" customHeight="1" thickBot="1">
      <c r="A62" s="4"/>
      <c r="B62" s="152" t="s">
        <v>109</v>
      </c>
      <c r="C62" s="153" t="s">
        <v>34</v>
      </c>
      <c r="D62" s="460" t="s">
        <v>110</v>
      </c>
      <c r="E62" s="461"/>
      <c r="F62" s="154" t="s">
        <v>74</v>
      </c>
      <c r="G62" s="127" t="s">
        <v>13</v>
      </c>
      <c r="H62" s="128"/>
      <c r="I62" s="129"/>
      <c r="J62" s="130"/>
    </row>
    <row r="63" spans="1:10" ht="48.75" customHeight="1">
      <c r="A63" s="4"/>
      <c r="B63" s="13"/>
      <c r="C63" s="5"/>
      <c r="D63" s="5"/>
      <c r="E63" s="5"/>
      <c r="F63" s="43"/>
      <c r="G63" s="78" t="s">
        <v>111</v>
      </c>
      <c r="H63" s="156">
        <f>SUM(H8:H62)</f>
        <v>0</v>
      </c>
      <c r="I63" s="155"/>
      <c r="J63" s="155"/>
    </row>
    <row r="64" spans="1:10" ht="15" customHeight="1">
      <c r="A64" s="4"/>
      <c r="B64" s="13"/>
      <c r="C64" s="5"/>
      <c r="D64" s="5"/>
      <c r="E64" s="5"/>
      <c r="F64" s="43"/>
      <c r="G64" s="5"/>
      <c r="H64" s="5"/>
    </row>
    <row r="65" spans="1:6" s="6" customFormat="1" ht="4.5" customHeight="1">
      <c r="A65" s="4"/>
      <c r="B65" s="7"/>
      <c r="C65" s="4"/>
      <c r="D65" s="4"/>
      <c r="E65" s="4"/>
      <c r="F65" s="49"/>
    </row>
    <row r="66" spans="1:6" s="6" customFormat="1" ht="8.25" customHeight="1">
      <c r="A66" s="4"/>
      <c r="B66" s="7"/>
      <c r="C66" s="4"/>
      <c r="D66" s="4"/>
      <c r="E66" s="4"/>
      <c r="F66" s="49"/>
    </row>
  </sheetData>
  <mergeCells count="45">
    <mergeCell ref="D62:E62"/>
    <mergeCell ref="F9:F15"/>
    <mergeCell ref="I9:I15"/>
    <mergeCell ref="J9:J15"/>
    <mergeCell ref="F17:F23"/>
    <mergeCell ref="I17:I23"/>
    <mergeCell ref="J17:J23"/>
    <mergeCell ref="D24:E24"/>
    <mergeCell ref="D48:E48"/>
    <mergeCell ref="B54:B57"/>
    <mergeCell ref="C54:C57"/>
    <mergeCell ref="D54:E54"/>
    <mergeCell ref="D55:E55"/>
    <mergeCell ref="B58:B61"/>
    <mergeCell ref="C58:C61"/>
    <mergeCell ref="D58:E58"/>
    <mergeCell ref="D59:E59"/>
    <mergeCell ref="B49:B53"/>
    <mergeCell ref="C49:C53"/>
    <mergeCell ref="D49:E49"/>
    <mergeCell ref="D50:E50"/>
    <mergeCell ref="B39:B42"/>
    <mergeCell ref="C39:C42"/>
    <mergeCell ref="D39:E39"/>
    <mergeCell ref="D40:E40"/>
    <mergeCell ref="B43:B47"/>
    <mergeCell ref="C43:C47"/>
    <mergeCell ref="D43:E43"/>
    <mergeCell ref="B30:B35"/>
    <mergeCell ref="C30:C35"/>
    <mergeCell ref="D30:E30"/>
    <mergeCell ref="B36:B38"/>
    <mergeCell ref="C36:C38"/>
    <mergeCell ref="D36:E36"/>
    <mergeCell ref="D37:E37"/>
    <mergeCell ref="I4:J4"/>
    <mergeCell ref="I5:J5"/>
    <mergeCell ref="B7:E7"/>
    <mergeCell ref="B8:B29"/>
    <mergeCell ref="C8:C29"/>
    <mergeCell ref="D8:E8"/>
    <mergeCell ref="D16:E16"/>
    <mergeCell ref="F25:F29"/>
    <mergeCell ref="I25:I29"/>
    <mergeCell ref="J25:J29"/>
  </mergeCells>
  <phoneticPr fontId="3"/>
  <dataValidations count="1">
    <dataValidation type="list" allowBlank="1" showInputMessage="1" showErrorMessage="1" sqref="H4:H5" xr:uid="{00000000-0002-0000-0200-000000000000}">
      <formula1>"□,■"</formula1>
    </dataValidation>
  </dataValidations>
  <pageMargins left="0.70866141732283472" right="0.70866141732283472" top="0.74803149606299213" bottom="0.74803149606299213" header="0.31496062992125984" footer="0.31496062992125984"/>
  <pageSetup paperSize="9" scale="59" fitToHeight="0" orientation="portrait" r:id="rId1"/>
  <rowBreaks count="1" manualBreakCount="1">
    <brk id="41" max="9"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K63"/>
  <sheetViews>
    <sheetView view="pageBreakPreview" zoomScaleNormal="100" zoomScaleSheetLayoutView="100" workbookViewId="0">
      <selection activeCell="D59" sqref="D59:E59"/>
    </sheetView>
  </sheetViews>
  <sheetFormatPr defaultColWidth="9" defaultRowHeight="12"/>
  <cols>
    <col min="1" max="1" width="1.125" style="6" customWidth="1"/>
    <col min="2" max="2" width="2.625" style="14" customWidth="1"/>
    <col min="3" max="3" width="3.875" style="6" customWidth="1"/>
    <col min="4" max="4" width="3.125" style="6" customWidth="1"/>
    <col min="5" max="5" width="60.625" style="6" customWidth="1"/>
    <col min="6" max="6" width="12.625" style="44" customWidth="1"/>
    <col min="7" max="8" width="8.5" style="4" customWidth="1"/>
    <col min="9" max="10" width="23.625" style="6" customWidth="1"/>
    <col min="11" max="16384" width="9" style="6"/>
  </cols>
  <sheetData>
    <row r="1" spans="1:11" ht="35.25" customHeight="1">
      <c r="A1" s="4"/>
      <c r="B1" s="20" t="s">
        <v>54</v>
      </c>
      <c r="C1" s="5"/>
      <c r="D1" s="5"/>
      <c r="E1" s="5"/>
      <c r="F1" s="43"/>
      <c r="G1" s="5"/>
      <c r="H1" s="5"/>
      <c r="I1" s="21" t="s">
        <v>1</v>
      </c>
      <c r="J1" s="18"/>
    </row>
    <row r="2" spans="1:11" ht="15" customHeight="1">
      <c r="A2" s="4"/>
      <c r="B2" s="20"/>
      <c r="C2" s="5"/>
      <c r="D2" s="5"/>
      <c r="E2" s="5"/>
      <c r="F2" s="43"/>
      <c r="G2" s="5"/>
      <c r="H2" s="5"/>
      <c r="I2" s="15"/>
      <c r="J2" s="22"/>
    </row>
    <row r="3" spans="1:11" ht="15" customHeight="1">
      <c r="A3" s="4"/>
      <c r="B3" s="6"/>
      <c r="G3" s="5"/>
      <c r="H3" s="5" t="s">
        <v>58</v>
      </c>
      <c r="I3" s="5"/>
      <c r="J3" s="5"/>
      <c r="K3" s="5"/>
    </row>
    <row r="4" spans="1:11" ht="35.25" customHeight="1">
      <c r="A4" s="4"/>
      <c r="B4" s="6"/>
      <c r="G4" s="5"/>
      <c r="H4" s="19" t="s">
        <v>0</v>
      </c>
      <c r="I4" s="419" t="s">
        <v>57</v>
      </c>
      <c r="J4" s="419"/>
      <c r="K4" s="16"/>
    </row>
    <row r="5" spans="1:11" ht="35.25" customHeight="1">
      <c r="A5" s="4"/>
      <c r="B5" s="6"/>
      <c r="G5" s="5"/>
      <c r="H5" s="19" t="s">
        <v>76</v>
      </c>
      <c r="I5" s="420" t="s">
        <v>56</v>
      </c>
      <c r="J5" s="420"/>
      <c r="K5" s="5"/>
    </row>
    <row r="6" spans="1:11" ht="15" customHeight="1">
      <c r="A6" s="4"/>
      <c r="B6" s="289"/>
      <c r="C6" s="5"/>
      <c r="D6" s="5"/>
      <c r="E6" s="5"/>
      <c r="F6" s="43"/>
      <c r="G6" s="5"/>
      <c r="H6" s="5"/>
      <c r="I6" s="15"/>
      <c r="J6" s="22"/>
    </row>
    <row r="7" spans="1:11" ht="39" customHeight="1" thickBot="1">
      <c r="A7" s="4"/>
      <c r="B7" s="421" t="s">
        <v>2</v>
      </c>
      <c r="C7" s="421"/>
      <c r="D7" s="421"/>
      <c r="E7" s="421"/>
      <c r="F7" s="62" t="s">
        <v>60</v>
      </c>
      <c r="G7" s="63" t="s">
        <v>3</v>
      </c>
      <c r="H7" s="63" t="s">
        <v>4</v>
      </c>
      <c r="I7" s="261" t="s">
        <v>5</v>
      </c>
      <c r="J7" s="261" t="s">
        <v>6</v>
      </c>
    </row>
    <row r="8" spans="1:11" ht="50.1" customHeight="1">
      <c r="A8" s="4"/>
      <c r="B8" s="422" t="s">
        <v>7</v>
      </c>
      <c r="C8" s="424" t="s">
        <v>8</v>
      </c>
      <c r="D8" s="426" t="s">
        <v>184</v>
      </c>
      <c r="E8" s="427"/>
      <c r="F8" s="66"/>
      <c r="G8" s="67"/>
      <c r="H8" s="68"/>
      <c r="I8" s="69"/>
      <c r="J8" s="70"/>
    </row>
    <row r="9" spans="1:11" ht="24.95" customHeight="1">
      <c r="A9" s="4"/>
      <c r="B9" s="423"/>
      <c r="C9" s="425"/>
      <c r="D9" s="262"/>
      <c r="E9" s="263" t="s">
        <v>157</v>
      </c>
      <c r="F9" s="462" t="s">
        <v>69</v>
      </c>
      <c r="G9" s="39" t="s">
        <v>15</v>
      </c>
      <c r="H9" s="31"/>
      <c r="I9" s="465"/>
      <c r="J9" s="468"/>
    </row>
    <row r="10" spans="1:11" ht="24.95" customHeight="1">
      <c r="A10" s="4"/>
      <c r="B10" s="423"/>
      <c r="C10" s="425"/>
      <c r="D10" s="262"/>
      <c r="E10" s="264" t="s">
        <v>158</v>
      </c>
      <c r="F10" s="463"/>
      <c r="G10" s="41" t="s">
        <v>14</v>
      </c>
      <c r="H10" s="35"/>
      <c r="I10" s="466"/>
      <c r="J10" s="469"/>
    </row>
    <row r="11" spans="1:11" ht="24.95" customHeight="1">
      <c r="A11" s="4"/>
      <c r="B11" s="423"/>
      <c r="C11" s="425"/>
      <c r="D11" s="262"/>
      <c r="E11" s="264" t="s">
        <v>159</v>
      </c>
      <c r="F11" s="463"/>
      <c r="G11" s="41" t="s">
        <v>13</v>
      </c>
      <c r="H11" s="35"/>
      <c r="I11" s="466"/>
      <c r="J11" s="469"/>
    </row>
    <row r="12" spans="1:11" ht="24.95" customHeight="1">
      <c r="A12" s="4"/>
      <c r="B12" s="423"/>
      <c r="C12" s="425"/>
      <c r="D12" s="262"/>
      <c r="E12" s="264" t="s">
        <v>160</v>
      </c>
      <c r="F12" s="463"/>
      <c r="G12" s="41" t="s">
        <v>12</v>
      </c>
      <c r="H12" s="35"/>
      <c r="I12" s="466"/>
      <c r="J12" s="469"/>
    </row>
    <row r="13" spans="1:11" ht="24.95" customHeight="1">
      <c r="A13" s="4"/>
      <c r="B13" s="423"/>
      <c r="C13" s="425"/>
      <c r="D13" s="262"/>
      <c r="E13" s="264" t="s">
        <v>161</v>
      </c>
      <c r="F13" s="463"/>
      <c r="G13" s="41" t="s">
        <v>11</v>
      </c>
      <c r="H13" s="35"/>
      <c r="I13" s="466"/>
      <c r="J13" s="469"/>
    </row>
    <row r="14" spans="1:11" ht="24.95" customHeight="1">
      <c r="A14" s="4"/>
      <c r="B14" s="423"/>
      <c r="C14" s="425"/>
      <c r="D14" s="262"/>
      <c r="E14" s="264" t="s">
        <v>162</v>
      </c>
      <c r="F14" s="463"/>
      <c r="G14" s="41" t="s">
        <v>149</v>
      </c>
      <c r="H14" s="35"/>
      <c r="I14" s="466"/>
      <c r="J14" s="469"/>
    </row>
    <row r="15" spans="1:11" ht="24.95" customHeight="1">
      <c r="A15" s="4"/>
      <c r="B15" s="423"/>
      <c r="C15" s="425"/>
      <c r="D15" s="266"/>
      <c r="E15" s="265" t="s">
        <v>163</v>
      </c>
      <c r="F15" s="464"/>
      <c r="G15" s="40" t="s">
        <v>150</v>
      </c>
      <c r="H15" s="32"/>
      <c r="I15" s="467"/>
      <c r="J15" s="470"/>
    </row>
    <row r="16" spans="1:11" ht="50.1" customHeight="1">
      <c r="A16" s="4"/>
      <c r="B16" s="423"/>
      <c r="C16" s="425"/>
      <c r="D16" s="428" t="s">
        <v>187</v>
      </c>
      <c r="E16" s="429"/>
      <c r="F16" s="45"/>
      <c r="G16" s="28"/>
      <c r="H16" s="29"/>
      <c r="I16" s="30"/>
      <c r="J16" s="71"/>
    </row>
    <row r="17" spans="1:10" ht="24.95" customHeight="1">
      <c r="A17" s="4"/>
      <c r="B17" s="423"/>
      <c r="C17" s="425"/>
      <c r="D17" s="262"/>
      <c r="E17" s="263" t="s">
        <v>172</v>
      </c>
      <c r="F17" s="462" t="s">
        <v>69</v>
      </c>
      <c r="G17" s="39" t="s">
        <v>15</v>
      </c>
      <c r="H17" s="31"/>
      <c r="I17" s="465"/>
      <c r="J17" s="468"/>
    </row>
    <row r="18" spans="1:10" ht="24.95" customHeight="1">
      <c r="A18" s="4"/>
      <c r="B18" s="423"/>
      <c r="C18" s="425"/>
      <c r="D18" s="262"/>
      <c r="E18" s="264" t="s">
        <v>173</v>
      </c>
      <c r="F18" s="463"/>
      <c r="G18" s="41" t="s">
        <v>14</v>
      </c>
      <c r="H18" s="35"/>
      <c r="I18" s="466"/>
      <c r="J18" s="469"/>
    </row>
    <row r="19" spans="1:10" ht="24.95" customHeight="1">
      <c r="A19" s="4"/>
      <c r="B19" s="423"/>
      <c r="C19" s="425"/>
      <c r="D19" s="262"/>
      <c r="E19" s="264" t="s">
        <v>174</v>
      </c>
      <c r="F19" s="463"/>
      <c r="G19" s="41" t="s">
        <v>13</v>
      </c>
      <c r="H19" s="35"/>
      <c r="I19" s="466"/>
      <c r="J19" s="469"/>
    </row>
    <row r="20" spans="1:10" ht="24.95" customHeight="1">
      <c r="A20" s="4"/>
      <c r="B20" s="423"/>
      <c r="C20" s="425"/>
      <c r="D20" s="262"/>
      <c r="E20" s="264" t="s">
        <v>175</v>
      </c>
      <c r="F20" s="463"/>
      <c r="G20" s="41" t="s">
        <v>12</v>
      </c>
      <c r="H20" s="35"/>
      <c r="I20" s="466"/>
      <c r="J20" s="469"/>
    </row>
    <row r="21" spans="1:10" ht="24.95" customHeight="1">
      <c r="A21" s="4"/>
      <c r="B21" s="423"/>
      <c r="C21" s="425"/>
      <c r="D21" s="262"/>
      <c r="E21" s="264" t="s">
        <v>176</v>
      </c>
      <c r="F21" s="463"/>
      <c r="G21" s="41" t="s">
        <v>11</v>
      </c>
      <c r="H21" s="35"/>
      <c r="I21" s="466"/>
      <c r="J21" s="469"/>
    </row>
    <row r="22" spans="1:10" ht="24.95" customHeight="1">
      <c r="A22" s="4"/>
      <c r="B22" s="423"/>
      <c r="C22" s="425"/>
      <c r="D22" s="262"/>
      <c r="E22" s="264" t="s">
        <v>177</v>
      </c>
      <c r="F22" s="463"/>
      <c r="G22" s="41" t="s">
        <v>149</v>
      </c>
      <c r="H22" s="35"/>
      <c r="I22" s="466"/>
      <c r="J22" s="469"/>
    </row>
    <row r="23" spans="1:10" ht="24.95" customHeight="1">
      <c r="A23" s="4"/>
      <c r="B23" s="423"/>
      <c r="C23" s="477"/>
      <c r="D23" s="414"/>
      <c r="E23" s="265" t="s">
        <v>178</v>
      </c>
      <c r="F23" s="464"/>
      <c r="G23" s="40" t="s">
        <v>150</v>
      </c>
      <c r="H23" s="32"/>
      <c r="I23" s="467"/>
      <c r="J23" s="470"/>
    </row>
    <row r="24" spans="1:10" ht="30" customHeight="1">
      <c r="A24" s="4"/>
      <c r="B24" s="423" t="s">
        <v>9</v>
      </c>
      <c r="C24" s="425" t="s">
        <v>10</v>
      </c>
      <c r="D24" s="478" t="s">
        <v>68</v>
      </c>
      <c r="E24" s="479"/>
      <c r="F24" s="47"/>
      <c r="G24" s="64"/>
      <c r="H24" s="65"/>
      <c r="I24" s="157"/>
      <c r="J24" s="158"/>
    </row>
    <row r="25" spans="1:10" ht="69.599999999999994" customHeight="1" thickBot="1">
      <c r="A25" s="4"/>
      <c r="B25" s="439"/>
      <c r="C25" s="440"/>
      <c r="D25" s="276"/>
      <c r="E25" s="277" t="s">
        <v>70</v>
      </c>
      <c r="F25" s="87" t="s">
        <v>62</v>
      </c>
      <c r="G25" s="88" t="s">
        <v>14</v>
      </c>
      <c r="H25" s="89"/>
      <c r="I25" s="90"/>
      <c r="J25" s="91"/>
    </row>
    <row r="26" spans="1:10" ht="48.75" customHeight="1">
      <c r="A26" s="4"/>
      <c r="B26" s="422" t="s">
        <v>16</v>
      </c>
      <c r="C26" s="424" t="s">
        <v>17</v>
      </c>
      <c r="D26" s="475" t="s">
        <v>71</v>
      </c>
      <c r="E26" s="476"/>
      <c r="F26" s="108" t="s">
        <v>69</v>
      </c>
      <c r="G26" s="40" t="s">
        <v>14</v>
      </c>
      <c r="H26" s="32"/>
      <c r="I26" s="109"/>
      <c r="J26" s="109"/>
    </row>
    <row r="27" spans="1:10" ht="17.25" customHeight="1">
      <c r="A27" s="4"/>
      <c r="B27" s="423"/>
      <c r="C27" s="425"/>
      <c r="D27" s="428" t="s">
        <v>18</v>
      </c>
      <c r="E27" s="429"/>
      <c r="F27" s="45"/>
      <c r="G27" s="60"/>
      <c r="H27" s="61"/>
      <c r="I27" s="38"/>
      <c r="J27" s="97"/>
    </row>
    <row r="28" spans="1:10" ht="48.75" customHeight="1" thickBot="1">
      <c r="A28" s="4"/>
      <c r="B28" s="439"/>
      <c r="C28" s="440"/>
      <c r="D28" s="276"/>
      <c r="E28" s="278" t="s">
        <v>19</v>
      </c>
      <c r="F28" s="98" t="s">
        <v>75</v>
      </c>
      <c r="G28" s="99" t="s">
        <v>15</v>
      </c>
      <c r="H28" s="100"/>
      <c r="I28" s="101"/>
      <c r="J28" s="102"/>
    </row>
    <row r="29" spans="1:10" ht="48.75" customHeight="1">
      <c r="A29" s="4"/>
      <c r="B29" s="422" t="s">
        <v>80</v>
      </c>
      <c r="C29" s="424" t="s">
        <v>81</v>
      </c>
      <c r="D29" s="445" t="s">
        <v>22</v>
      </c>
      <c r="E29" s="446"/>
      <c r="F29" s="112" t="s">
        <v>74</v>
      </c>
      <c r="G29" s="93" t="s">
        <v>15</v>
      </c>
      <c r="H29" s="94"/>
      <c r="I29" s="113"/>
      <c r="J29" s="114"/>
    </row>
    <row r="30" spans="1:10" ht="17.25" customHeight="1">
      <c r="A30" s="4"/>
      <c r="B30" s="423"/>
      <c r="C30" s="425"/>
      <c r="D30" s="428" t="s">
        <v>77</v>
      </c>
      <c r="E30" s="429"/>
      <c r="F30" s="45"/>
      <c r="G30" s="60"/>
      <c r="H30" s="61"/>
      <c r="I30" s="38"/>
      <c r="J30" s="97"/>
    </row>
    <row r="31" spans="1:10" ht="48.75" customHeight="1">
      <c r="A31" s="4"/>
      <c r="B31" s="423"/>
      <c r="C31" s="425"/>
      <c r="D31" s="272"/>
      <c r="E31" s="263" t="s">
        <v>78</v>
      </c>
      <c r="F31" s="142" t="s">
        <v>74</v>
      </c>
      <c r="G31" s="39" t="s">
        <v>15</v>
      </c>
      <c r="H31" s="31"/>
      <c r="I31" s="111"/>
      <c r="J31" s="119"/>
    </row>
    <row r="32" spans="1:10" ht="48.75" customHeight="1" thickBot="1">
      <c r="A32" s="4"/>
      <c r="B32" s="439"/>
      <c r="C32" s="440"/>
      <c r="D32" s="276"/>
      <c r="E32" s="268" t="s">
        <v>79</v>
      </c>
      <c r="F32" s="143" t="s">
        <v>74</v>
      </c>
      <c r="G32" s="74" t="s">
        <v>14</v>
      </c>
      <c r="H32" s="75"/>
      <c r="I32" s="120"/>
      <c r="J32" s="121"/>
    </row>
    <row r="33" spans="1:10" ht="17.25" customHeight="1">
      <c r="A33" s="4"/>
      <c r="B33" s="422" t="s">
        <v>23</v>
      </c>
      <c r="C33" s="424" t="s">
        <v>24</v>
      </c>
      <c r="D33" s="426"/>
      <c r="E33" s="427"/>
      <c r="F33" s="66"/>
      <c r="G33" s="79"/>
      <c r="H33" s="80"/>
      <c r="I33" s="122"/>
      <c r="J33" s="123"/>
    </row>
    <row r="34" spans="1:10" ht="48.75" customHeight="1">
      <c r="A34" s="4"/>
      <c r="B34" s="423"/>
      <c r="C34" s="425"/>
      <c r="D34" s="269"/>
      <c r="E34" s="279" t="s">
        <v>25</v>
      </c>
      <c r="F34" s="10" t="s">
        <v>74</v>
      </c>
      <c r="G34" s="9" t="s">
        <v>14</v>
      </c>
      <c r="H34" s="23"/>
      <c r="I34" s="25"/>
      <c r="J34" s="115"/>
    </row>
    <row r="35" spans="1:10" ht="48.75" customHeight="1">
      <c r="A35" s="4"/>
      <c r="B35" s="423"/>
      <c r="C35" s="425"/>
      <c r="D35" s="269"/>
      <c r="E35" s="279" t="s">
        <v>82</v>
      </c>
      <c r="F35" s="10" t="s">
        <v>74</v>
      </c>
      <c r="G35" s="9" t="s">
        <v>84</v>
      </c>
      <c r="H35" s="23"/>
      <c r="I35" s="25"/>
      <c r="J35" s="115"/>
    </row>
    <row r="36" spans="1:10" ht="48.75" customHeight="1">
      <c r="A36" s="4"/>
      <c r="B36" s="423"/>
      <c r="C36" s="425"/>
      <c r="D36" s="269"/>
      <c r="E36" s="279" t="s">
        <v>83</v>
      </c>
      <c r="F36" s="10" t="s">
        <v>74</v>
      </c>
      <c r="G36" s="9" t="s">
        <v>84</v>
      </c>
      <c r="H36" s="23"/>
      <c r="I36" s="25"/>
      <c r="J36" s="115"/>
    </row>
    <row r="37" spans="1:10" ht="48.75" customHeight="1" thickBot="1">
      <c r="A37" s="4"/>
      <c r="B37" s="439"/>
      <c r="C37" s="440"/>
      <c r="D37" s="280"/>
      <c r="E37" s="281" t="s">
        <v>85</v>
      </c>
      <c r="F37" s="87" t="s">
        <v>74</v>
      </c>
      <c r="G37" s="88" t="s">
        <v>15</v>
      </c>
      <c r="H37" s="89"/>
      <c r="I37" s="116"/>
      <c r="J37" s="117"/>
    </row>
    <row r="38" spans="1:10" ht="60" customHeight="1" thickBot="1">
      <c r="A38" s="4"/>
      <c r="B38" s="124" t="s">
        <v>86</v>
      </c>
      <c r="C38" s="125" t="s">
        <v>87</v>
      </c>
      <c r="D38" s="473" t="s">
        <v>88</v>
      </c>
      <c r="E38" s="474"/>
      <c r="F38" s="126" t="s">
        <v>74</v>
      </c>
      <c r="G38" s="127" t="s">
        <v>15</v>
      </c>
      <c r="H38" s="128"/>
      <c r="I38" s="129"/>
      <c r="J38" s="130"/>
    </row>
    <row r="39" spans="1:10" ht="60" customHeight="1" thickBot="1">
      <c r="A39" s="4"/>
      <c r="B39" s="131" t="s">
        <v>89</v>
      </c>
      <c r="C39" s="132" t="s">
        <v>90</v>
      </c>
      <c r="D39" s="480" t="s">
        <v>91</v>
      </c>
      <c r="E39" s="481"/>
      <c r="F39" s="133" t="s">
        <v>72</v>
      </c>
      <c r="G39" s="134" t="s">
        <v>14</v>
      </c>
      <c r="H39" s="118"/>
      <c r="I39" s="113"/>
      <c r="J39" s="114"/>
    </row>
    <row r="40" spans="1:10" ht="30" customHeight="1">
      <c r="A40" s="4"/>
      <c r="B40" s="482" t="s">
        <v>92</v>
      </c>
      <c r="C40" s="485" t="s">
        <v>93</v>
      </c>
      <c r="D40" s="488" t="s">
        <v>94</v>
      </c>
      <c r="E40" s="489"/>
      <c r="F40" s="112"/>
      <c r="G40" s="137"/>
      <c r="H40" s="138"/>
      <c r="I40" s="139"/>
      <c r="J40" s="140"/>
    </row>
    <row r="41" spans="1:10" ht="38.25" customHeight="1">
      <c r="A41" s="4"/>
      <c r="B41" s="483"/>
      <c r="C41" s="486"/>
      <c r="D41" s="12"/>
      <c r="E41" s="263" t="s">
        <v>95</v>
      </c>
      <c r="F41" s="136" t="s">
        <v>69</v>
      </c>
      <c r="G41" s="39" t="s">
        <v>15</v>
      </c>
      <c r="H41" s="33"/>
      <c r="I41" s="34"/>
      <c r="J41" s="72"/>
    </row>
    <row r="42" spans="1:10" ht="38.25" customHeight="1">
      <c r="A42" s="4"/>
      <c r="B42" s="483"/>
      <c r="C42" s="486"/>
      <c r="D42" s="12"/>
      <c r="E42" s="264" t="s">
        <v>96</v>
      </c>
      <c r="F42" s="42" t="s">
        <v>69</v>
      </c>
      <c r="G42" s="41" t="s">
        <v>14</v>
      </c>
      <c r="H42" s="35"/>
      <c r="I42" s="36"/>
      <c r="J42" s="73"/>
    </row>
    <row r="43" spans="1:10" ht="38.25" customHeight="1" thickBot="1">
      <c r="A43" s="4"/>
      <c r="B43" s="484"/>
      <c r="C43" s="487"/>
      <c r="D43" s="282"/>
      <c r="E43" s="268" t="s">
        <v>97</v>
      </c>
      <c r="F43" s="141" t="s">
        <v>69</v>
      </c>
      <c r="G43" s="74" t="s">
        <v>13</v>
      </c>
      <c r="H43" s="75"/>
      <c r="I43" s="76"/>
      <c r="J43" s="77"/>
    </row>
    <row r="44" spans="1:10" ht="48.75" customHeight="1">
      <c r="A44" s="4"/>
      <c r="B44" s="422" t="s">
        <v>98</v>
      </c>
      <c r="C44" s="424" t="s">
        <v>27</v>
      </c>
      <c r="D44" s="443" t="s">
        <v>99</v>
      </c>
      <c r="E44" s="444"/>
      <c r="F44" s="92" t="s">
        <v>74</v>
      </c>
      <c r="G44" s="93" t="s">
        <v>15</v>
      </c>
      <c r="H44" s="118"/>
      <c r="I44" s="113"/>
      <c r="J44" s="114"/>
    </row>
    <row r="45" spans="1:10" ht="17.25" customHeight="1">
      <c r="A45" s="4"/>
      <c r="B45" s="423"/>
      <c r="C45" s="425"/>
      <c r="D45" s="428" t="s">
        <v>100</v>
      </c>
      <c r="E45" s="490"/>
      <c r="F45" s="45"/>
      <c r="G45" s="11"/>
      <c r="H45" s="17"/>
      <c r="I45" s="27"/>
      <c r="J45" s="147"/>
    </row>
    <row r="46" spans="1:10" ht="48.75" customHeight="1">
      <c r="A46" s="4"/>
      <c r="B46" s="423"/>
      <c r="C46" s="425"/>
      <c r="D46" s="12"/>
      <c r="E46" s="283" t="s">
        <v>101</v>
      </c>
      <c r="F46" s="46" t="s">
        <v>74</v>
      </c>
      <c r="G46" s="9" t="s">
        <v>15</v>
      </c>
      <c r="H46" s="23"/>
      <c r="I46" s="25"/>
      <c r="J46" s="115"/>
    </row>
    <row r="47" spans="1:10" ht="48.75" customHeight="1">
      <c r="A47" s="4"/>
      <c r="B47" s="423"/>
      <c r="C47" s="425"/>
      <c r="D47" s="12"/>
      <c r="E47" s="283" t="s">
        <v>103</v>
      </c>
      <c r="F47" s="46" t="s">
        <v>74</v>
      </c>
      <c r="G47" s="9" t="s">
        <v>15</v>
      </c>
      <c r="H47" s="23"/>
      <c r="I47" s="25"/>
      <c r="J47" s="115"/>
    </row>
    <row r="48" spans="1:10" ht="48.75" customHeight="1" thickBot="1">
      <c r="A48" s="4"/>
      <c r="B48" s="439"/>
      <c r="C48" s="440"/>
      <c r="D48" s="276"/>
      <c r="E48" s="278" t="s">
        <v>102</v>
      </c>
      <c r="F48" s="148" t="s">
        <v>75</v>
      </c>
      <c r="G48" s="88" t="s">
        <v>15</v>
      </c>
      <c r="H48" s="89"/>
      <c r="I48" s="116"/>
      <c r="J48" s="117"/>
    </row>
    <row r="49" spans="1:10" ht="48.75" customHeight="1">
      <c r="A49" s="4"/>
      <c r="B49" s="447" t="s">
        <v>104</v>
      </c>
      <c r="C49" s="450" t="s">
        <v>28</v>
      </c>
      <c r="D49" s="453" t="s">
        <v>105</v>
      </c>
      <c r="E49" s="454"/>
      <c r="F49" s="149" t="s">
        <v>75</v>
      </c>
      <c r="G49" s="134" t="s">
        <v>14</v>
      </c>
      <c r="H49" s="94"/>
      <c r="I49" s="95"/>
      <c r="J49" s="96"/>
    </row>
    <row r="50" spans="1:10" ht="17.25">
      <c r="A50" s="4"/>
      <c r="B50" s="448"/>
      <c r="C50" s="451"/>
      <c r="D50" s="455" t="s">
        <v>100</v>
      </c>
      <c r="E50" s="456"/>
      <c r="F50" s="48"/>
      <c r="G50" s="60"/>
      <c r="H50" s="61"/>
      <c r="I50" s="38"/>
      <c r="J50" s="97"/>
    </row>
    <row r="51" spans="1:10" ht="48.75" customHeight="1">
      <c r="A51" s="4"/>
      <c r="B51" s="448"/>
      <c r="C51" s="451"/>
      <c r="D51" s="284"/>
      <c r="E51" s="135" t="s">
        <v>29</v>
      </c>
      <c r="F51" s="144" t="s">
        <v>75</v>
      </c>
      <c r="G51" s="8" t="s">
        <v>13</v>
      </c>
      <c r="H51" s="23"/>
      <c r="I51" s="25"/>
      <c r="J51" s="115"/>
    </row>
    <row r="52" spans="1:10" ht="48.75" customHeight="1" thickBot="1">
      <c r="A52" s="4"/>
      <c r="B52" s="449"/>
      <c r="C52" s="452"/>
      <c r="D52" s="285"/>
      <c r="E52" s="286" t="s">
        <v>30</v>
      </c>
      <c r="F52" s="150" t="s">
        <v>75</v>
      </c>
      <c r="G52" s="99" t="s">
        <v>15</v>
      </c>
      <c r="H52" s="89"/>
      <c r="I52" s="116"/>
      <c r="J52" s="117"/>
    </row>
    <row r="53" spans="1:10" ht="48.75" customHeight="1">
      <c r="A53" s="4"/>
      <c r="B53" s="447" t="s">
        <v>106</v>
      </c>
      <c r="C53" s="450" t="s">
        <v>31</v>
      </c>
      <c r="D53" s="457" t="s">
        <v>32</v>
      </c>
      <c r="E53" s="458"/>
      <c r="F53" s="149" t="s">
        <v>75</v>
      </c>
      <c r="G53" s="134" t="s">
        <v>15</v>
      </c>
      <c r="H53" s="118"/>
      <c r="I53" s="95"/>
      <c r="J53" s="96"/>
    </row>
    <row r="54" spans="1:10" ht="17.25">
      <c r="A54" s="4"/>
      <c r="B54" s="448"/>
      <c r="C54" s="451"/>
      <c r="D54" s="455" t="s">
        <v>100</v>
      </c>
      <c r="E54" s="459"/>
      <c r="F54" s="145"/>
      <c r="G54" s="60"/>
      <c r="H54" s="61"/>
      <c r="I54" s="38"/>
      <c r="J54" s="97"/>
    </row>
    <row r="55" spans="1:10" ht="48.75" customHeight="1">
      <c r="A55" s="4"/>
      <c r="B55" s="448"/>
      <c r="C55" s="451"/>
      <c r="D55" s="287"/>
      <c r="E55" s="16" t="s">
        <v>33</v>
      </c>
      <c r="F55" s="146" t="s">
        <v>74</v>
      </c>
      <c r="G55" s="110" t="s">
        <v>15</v>
      </c>
      <c r="H55" s="24"/>
      <c r="I55" s="26"/>
      <c r="J55" s="151"/>
    </row>
    <row r="56" spans="1:10" ht="48.75" customHeight="1" thickBot="1">
      <c r="A56" s="4"/>
      <c r="B56" s="449"/>
      <c r="C56" s="452"/>
      <c r="D56" s="285"/>
      <c r="E56" s="288" t="s">
        <v>270</v>
      </c>
      <c r="F56" s="150" t="s">
        <v>74</v>
      </c>
      <c r="G56" s="99" t="s">
        <v>108</v>
      </c>
      <c r="H56" s="89"/>
      <c r="I56" s="116"/>
      <c r="J56" s="117"/>
    </row>
    <row r="57" spans="1:10" ht="97.5" customHeight="1" thickBot="1">
      <c r="A57" s="4"/>
      <c r="B57" s="152" t="s">
        <v>109</v>
      </c>
      <c r="C57" s="153" t="s">
        <v>34</v>
      </c>
      <c r="D57" s="460" t="s">
        <v>110</v>
      </c>
      <c r="E57" s="461"/>
      <c r="F57" s="154" t="s">
        <v>74</v>
      </c>
      <c r="G57" s="127" t="s">
        <v>13</v>
      </c>
      <c r="H57" s="128"/>
      <c r="I57" s="129"/>
      <c r="J57" s="130"/>
    </row>
    <row r="58" spans="1:10" ht="97.5" customHeight="1" thickBot="1">
      <c r="A58" s="4"/>
      <c r="B58" s="152" t="s">
        <v>112</v>
      </c>
      <c r="C58" s="153" t="s">
        <v>118</v>
      </c>
      <c r="D58" s="460" t="s">
        <v>115</v>
      </c>
      <c r="E58" s="461"/>
      <c r="F58" s="154" t="s">
        <v>72</v>
      </c>
      <c r="G58" s="127" t="s">
        <v>15</v>
      </c>
      <c r="H58" s="128"/>
      <c r="I58" s="129"/>
      <c r="J58" s="130"/>
    </row>
    <row r="59" spans="1:10" ht="97.5" customHeight="1" thickBot="1">
      <c r="A59" s="4"/>
      <c r="B59" s="152" t="s">
        <v>113</v>
      </c>
      <c r="C59" s="153" t="s">
        <v>114</v>
      </c>
      <c r="D59" s="460" t="s">
        <v>117</v>
      </c>
      <c r="E59" s="461"/>
      <c r="F59" s="154" t="s">
        <v>69</v>
      </c>
      <c r="G59" s="127" t="s">
        <v>116</v>
      </c>
      <c r="H59" s="128"/>
      <c r="I59" s="129"/>
      <c r="J59" s="130"/>
    </row>
    <row r="60" spans="1:10" ht="48.75" customHeight="1">
      <c r="A60" s="4"/>
      <c r="B60" s="13"/>
      <c r="C60" s="5"/>
      <c r="D60" s="5"/>
      <c r="E60" s="5"/>
      <c r="F60" s="43"/>
      <c r="G60" s="78" t="s">
        <v>111</v>
      </c>
      <c r="H60" s="156">
        <f>SUM(H8:H59)</f>
        <v>0</v>
      </c>
      <c r="I60" s="155"/>
      <c r="J60" s="155"/>
    </row>
    <row r="61" spans="1:10" ht="15" customHeight="1">
      <c r="A61" s="4"/>
      <c r="B61" s="13"/>
      <c r="C61" s="5"/>
      <c r="D61" s="5"/>
      <c r="E61" s="5"/>
      <c r="F61" s="43"/>
      <c r="G61" s="5"/>
      <c r="H61" s="5"/>
    </row>
    <row r="62" spans="1:10" ht="4.5" customHeight="1">
      <c r="A62" s="4"/>
      <c r="B62" s="7"/>
      <c r="C62" s="4"/>
      <c r="D62" s="4"/>
      <c r="E62" s="4"/>
      <c r="F62" s="49"/>
    </row>
    <row r="63" spans="1:10" ht="8.25" customHeight="1">
      <c r="A63" s="4"/>
      <c r="B63" s="7"/>
      <c r="C63" s="4"/>
      <c r="D63" s="4"/>
      <c r="E63" s="4"/>
      <c r="F63" s="49"/>
    </row>
  </sheetData>
  <mergeCells count="47">
    <mergeCell ref="D57:E57"/>
    <mergeCell ref="D58:E58"/>
    <mergeCell ref="D59:E59"/>
    <mergeCell ref="B24:B25"/>
    <mergeCell ref="C24:C25"/>
    <mergeCell ref="B26:B28"/>
    <mergeCell ref="C26:C28"/>
    <mergeCell ref="B49:B52"/>
    <mergeCell ref="C49:C52"/>
    <mergeCell ref="D49:E49"/>
    <mergeCell ref="D50:E50"/>
    <mergeCell ref="B53:B56"/>
    <mergeCell ref="C53:C56"/>
    <mergeCell ref="D53:E53"/>
    <mergeCell ref="D54:E54"/>
    <mergeCell ref="D38:E38"/>
    <mergeCell ref="D39:E39"/>
    <mergeCell ref="B40:B43"/>
    <mergeCell ref="C40:C43"/>
    <mergeCell ref="D40:E40"/>
    <mergeCell ref="B44:B48"/>
    <mergeCell ref="C44:C48"/>
    <mergeCell ref="D44:E44"/>
    <mergeCell ref="D45:E45"/>
    <mergeCell ref="B29:B32"/>
    <mergeCell ref="C29:C32"/>
    <mergeCell ref="D29:E29"/>
    <mergeCell ref="D30:E30"/>
    <mergeCell ref="B33:B37"/>
    <mergeCell ref="C33:C37"/>
    <mergeCell ref="D33:E33"/>
    <mergeCell ref="D26:E26"/>
    <mergeCell ref="D27:E27"/>
    <mergeCell ref="I4:J4"/>
    <mergeCell ref="I5:J5"/>
    <mergeCell ref="B7:E7"/>
    <mergeCell ref="D8:E8"/>
    <mergeCell ref="F9:F15"/>
    <mergeCell ref="I9:I15"/>
    <mergeCell ref="J9:J15"/>
    <mergeCell ref="D16:E16"/>
    <mergeCell ref="F17:F23"/>
    <mergeCell ref="I17:I23"/>
    <mergeCell ref="J17:J23"/>
    <mergeCell ref="B8:B23"/>
    <mergeCell ref="C8:C23"/>
    <mergeCell ref="D24:E24"/>
  </mergeCells>
  <phoneticPr fontId="3"/>
  <dataValidations count="1">
    <dataValidation type="list" allowBlank="1" showInputMessage="1" showErrorMessage="1" sqref="H4:H5" xr:uid="{00000000-0002-0000-0300-000000000000}">
      <formula1>"□,■"</formula1>
    </dataValidation>
  </dataValidations>
  <pageMargins left="0.70866141732283472" right="0.70866141732283472" top="0.74803149606299213" bottom="0.74803149606299213" header="0.31496062992125984" footer="0.31496062992125984"/>
  <pageSetup paperSize="9" scale="59" fitToHeight="0" orientation="portrait" r:id="rId1"/>
  <rowBreaks count="1" manualBreakCount="1">
    <brk id="37" max="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L17"/>
  <sheetViews>
    <sheetView view="pageBreakPreview" zoomScale="90" zoomScaleNormal="120" zoomScaleSheetLayoutView="90" workbookViewId="0">
      <selection activeCell="C16" sqref="C16:D16"/>
    </sheetView>
  </sheetViews>
  <sheetFormatPr defaultColWidth="9" defaultRowHeight="13.5"/>
  <cols>
    <col min="1" max="1" width="1.5" style="161" customWidth="1"/>
    <col min="2" max="2" width="4" style="161" customWidth="1"/>
    <col min="3" max="3" width="9" style="161" bestFit="1" customWidth="1"/>
    <col min="4" max="8" width="11.25" style="161" customWidth="1"/>
    <col min="9" max="12" width="10.625" style="161" customWidth="1"/>
    <col min="13" max="16384" width="9" style="161"/>
  </cols>
  <sheetData>
    <row r="1" spans="1:12" s="2" customFormat="1" ht="22.5" customHeight="1">
      <c r="A1" s="159" t="s">
        <v>275</v>
      </c>
      <c r="B1" s="6"/>
      <c r="C1" s="5"/>
      <c r="D1" s="5"/>
      <c r="E1" s="5"/>
      <c r="F1" s="5"/>
      <c r="G1" s="5"/>
      <c r="H1" s="6"/>
      <c r="I1" s="6"/>
      <c r="J1" s="6"/>
      <c r="K1" s="6"/>
      <c r="L1" s="6"/>
    </row>
    <row r="2" spans="1:12" s="2" customFormat="1" ht="22.5" customHeight="1">
      <c r="A2" s="159"/>
      <c r="B2" s="6"/>
      <c r="C2" s="5"/>
      <c r="D2" s="5"/>
      <c r="E2" s="5"/>
      <c r="F2" s="5"/>
      <c r="G2" s="5"/>
      <c r="H2" s="6"/>
      <c r="I2" s="6"/>
      <c r="J2" s="6"/>
      <c r="K2" s="6"/>
      <c r="L2" s="6"/>
    </row>
    <row r="3" spans="1:12" s="2" customFormat="1" ht="30" customHeight="1">
      <c r="A3" s="159"/>
      <c r="B3" s="6"/>
      <c r="C3" s="5"/>
      <c r="D3" s="5"/>
      <c r="E3" s="5"/>
      <c r="F3" s="5"/>
      <c r="G3" s="5"/>
      <c r="H3" s="160" t="s">
        <v>1</v>
      </c>
      <c r="I3" s="511"/>
      <c r="J3" s="512"/>
      <c r="K3" s="512"/>
      <c r="L3" s="513"/>
    </row>
    <row r="4" spans="1:12" s="2" customFormat="1" ht="22.5" customHeight="1">
      <c r="A4" s="159"/>
      <c r="B4" s="6"/>
      <c r="C4" s="5"/>
      <c r="D4" s="5"/>
      <c r="E4" s="5"/>
      <c r="F4" s="5"/>
      <c r="G4" s="5"/>
      <c r="H4" s="197"/>
      <c r="I4" s="198"/>
      <c r="J4" s="198"/>
      <c r="K4" s="198"/>
      <c r="L4" s="198"/>
    </row>
    <row r="5" spans="1:12">
      <c r="B5" s="162"/>
      <c r="C5" s="162"/>
      <c r="D5" s="162"/>
      <c r="E5" s="162"/>
      <c r="F5" s="162"/>
      <c r="G5" s="162"/>
      <c r="H5" s="189" t="s">
        <v>35</v>
      </c>
    </row>
    <row r="6" spans="1:12" s="163" customFormat="1" ht="20.100000000000001" customHeight="1">
      <c r="B6" s="164"/>
      <c r="C6" s="165"/>
      <c r="D6" s="516" t="s">
        <v>36</v>
      </c>
      <c r="E6" s="517"/>
      <c r="F6" s="494" t="s">
        <v>37</v>
      </c>
      <c r="G6" s="494"/>
      <c r="H6" s="494"/>
      <c r="I6" s="494" t="s">
        <v>38</v>
      </c>
      <c r="J6" s="494"/>
      <c r="K6" s="520" t="s">
        <v>130</v>
      </c>
      <c r="L6" s="521"/>
    </row>
    <row r="7" spans="1:12" s="166" customFormat="1" ht="30" customHeight="1">
      <c r="B7" s="167"/>
      <c r="C7" s="168"/>
      <c r="D7" s="169" t="s">
        <v>125</v>
      </c>
      <c r="E7" s="170" t="s">
        <v>126</v>
      </c>
      <c r="F7" s="171" t="s">
        <v>127</v>
      </c>
      <c r="G7" s="172" t="s">
        <v>128</v>
      </c>
      <c r="H7" s="173" t="s">
        <v>264</v>
      </c>
      <c r="I7" s="190" t="s">
        <v>265</v>
      </c>
      <c r="J7" s="191" t="s">
        <v>266</v>
      </c>
      <c r="K7" s="190" t="s">
        <v>267</v>
      </c>
      <c r="L7" s="191" t="s">
        <v>268</v>
      </c>
    </row>
    <row r="8" spans="1:12" s="163" customFormat="1" ht="26.25" customHeight="1">
      <c r="B8" s="514" t="s">
        <v>39</v>
      </c>
      <c r="C8" s="515"/>
      <c r="D8" s="174" t="str">
        <f>IF(D9="","",D9-D10+D11)</f>
        <v/>
      </c>
      <c r="E8" s="175" t="str">
        <f t="shared" ref="E8:H8" si="0">IF(E9="","",E9-E10+E11)</f>
        <v/>
      </c>
      <c r="F8" s="176" t="str">
        <f t="shared" si="0"/>
        <v/>
      </c>
      <c r="G8" s="177" t="str">
        <f t="shared" si="0"/>
        <v/>
      </c>
      <c r="H8" s="175" t="str">
        <f t="shared" si="0"/>
        <v/>
      </c>
      <c r="I8" s="194" t="str">
        <f>IF(D8="","",IF(D8&lt;=0,0,($H$8-D8)/D8*3/4))</f>
        <v/>
      </c>
      <c r="J8" s="195" t="str">
        <f>IF(E8="","",IF(E8&lt;=0,0,($H$8-E8)/E8))</f>
        <v/>
      </c>
      <c r="K8" s="192" t="str">
        <f>IF(D8="","",IF(D8&lt;=0,$H$8*3/4/10000,($H$8-D8)*3/4/10000))</f>
        <v/>
      </c>
      <c r="L8" s="193" t="str">
        <f>IF(E8="","",IF(E8&lt;=0,$H$8/10000,($H$8-E8)/10000))</f>
        <v/>
      </c>
    </row>
    <row r="9" spans="1:12" s="163" customFormat="1" ht="26.25" customHeight="1">
      <c r="B9" s="518"/>
      <c r="C9" s="3" t="s">
        <v>40</v>
      </c>
      <c r="D9" s="178"/>
      <c r="E9" s="179"/>
      <c r="F9" s="180"/>
      <c r="G9" s="181"/>
      <c r="H9" s="182"/>
      <c r="J9" s="1"/>
      <c r="L9" s="1"/>
    </row>
    <row r="10" spans="1:12" s="163" customFormat="1" ht="26.25" customHeight="1">
      <c r="B10" s="518"/>
      <c r="C10" s="3" t="s">
        <v>41</v>
      </c>
      <c r="D10" s="180"/>
      <c r="E10" s="182"/>
      <c r="F10" s="180"/>
      <c r="G10" s="181"/>
      <c r="H10" s="182"/>
    </row>
    <row r="11" spans="1:12" s="163" customFormat="1" ht="26.25" customHeight="1">
      <c r="B11" s="519"/>
      <c r="C11" s="3" t="s">
        <v>42</v>
      </c>
      <c r="D11" s="180"/>
      <c r="E11" s="182"/>
      <c r="F11" s="180"/>
      <c r="G11" s="181"/>
      <c r="H11" s="182"/>
    </row>
    <row r="13" spans="1:12" ht="18" customHeight="1">
      <c r="B13" s="491"/>
      <c r="C13" s="491"/>
      <c r="D13" s="491"/>
      <c r="E13" s="492" t="s">
        <v>6</v>
      </c>
      <c r="F13" s="493"/>
      <c r="G13" s="505" t="s">
        <v>124</v>
      </c>
      <c r="H13" s="506"/>
      <c r="I13" s="506"/>
      <c r="J13" s="506"/>
      <c r="K13" s="506"/>
      <c r="L13" s="507"/>
    </row>
    <row r="14" spans="1:12" ht="20.100000000000001" customHeight="1">
      <c r="B14" s="495" t="s">
        <v>123</v>
      </c>
      <c r="C14" s="496"/>
      <c r="D14" s="497"/>
      <c r="E14" s="498"/>
      <c r="F14" s="498"/>
      <c r="G14" s="183"/>
      <c r="H14" s="184"/>
      <c r="I14" s="184"/>
      <c r="J14" s="196"/>
      <c r="K14" s="184"/>
      <c r="L14" s="185"/>
    </row>
    <row r="15" spans="1:12" s="163" customFormat="1" ht="30" customHeight="1">
      <c r="B15" s="186"/>
      <c r="C15" s="499" t="s">
        <v>120</v>
      </c>
      <c r="D15" s="500"/>
      <c r="E15" s="498"/>
      <c r="F15" s="498"/>
      <c r="G15" s="508"/>
      <c r="H15" s="508"/>
      <c r="I15" s="508"/>
      <c r="J15" s="508"/>
      <c r="K15" s="508"/>
      <c r="L15" s="508"/>
    </row>
    <row r="16" spans="1:12" s="163" customFormat="1" ht="30" customHeight="1">
      <c r="B16" s="187"/>
      <c r="C16" s="501" t="s">
        <v>121</v>
      </c>
      <c r="D16" s="502"/>
      <c r="E16" s="498"/>
      <c r="F16" s="498"/>
      <c r="G16" s="509"/>
      <c r="H16" s="509"/>
      <c r="I16" s="509"/>
      <c r="J16" s="509"/>
      <c r="K16" s="509"/>
      <c r="L16" s="509"/>
    </row>
    <row r="17" spans="2:12" s="163" customFormat="1" ht="30" customHeight="1">
      <c r="B17" s="188"/>
      <c r="C17" s="503" t="s">
        <v>122</v>
      </c>
      <c r="D17" s="504"/>
      <c r="E17" s="498"/>
      <c r="F17" s="498"/>
      <c r="G17" s="510"/>
      <c r="H17" s="510"/>
      <c r="I17" s="510"/>
      <c r="J17" s="510"/>
      <c r="K17" s="510"/>
      <c r="L17" s="510"/>
    </row>
  </sheetData>
  <mergeCells count="18">
    <mergeCell ref="I3:L3"/>
    <mergeCell ref="B8:C8"/>
    <mergeCell ref="D6:E6"/>
    <mergeCell ref="F6:H6"/>
    <mergeCell ref="B9:B11"/>
    <mergeCell ref="K6:L6"/>
    <mergeCell ref="B13:D13"/>
    <mergeCell ref="E13:F13"/>
    <mergeCell ref="I6:J6"/>
    <mergeCell ref="B14:D14"/>
    <mergeCell ref="E14:F17"/>
    <mergeCell ref="C15:D15"/>
    <mergeCell ref="C16:D16"/>
    <mergeCell ref="C17:D17"/>
    <mergeCell ref="G13:L13"/>
    <mergeCell ref="G15:L15"/>
    <mergeCell ref="G16:L16"/>
    <mergeCell ref="G17:L17"/>
  </mergeCells>
  <phoneticPr fontId="3"/>
  <pageMargins left="0.51181102362204722" right="0.51181102362204722" top="0.55118110236220474" bottom="0.55118110236220474" header="0.31496062992125984" footer="0.31496062992125984"/>
  <pageSetup paperSize="9" scale="82"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61"/>
  <sheetViews>
    <sheetView view="pageBreakPreview" zoomScale="80" zoomScaleNormal="100" zoomScaleSheetLayoutView="80" workbookViewId="0">
      <pane xSplit="6" ySplit="3" topLeftCell="G4" activePane="bottomRight" state="frozen"/>
      <selection activeCell="J1" sqref="J1"/>
      <selection pane="topRight" activeCell="J1" sqref="J1"/>
      <selection pane="bottomLeft" activeCell="J1" sqref="J1"/>
      <selection pane="bottomRight" activeCell="H54" sqref="H54"/>
    </sheetView>
  </sheetViews>
  <sheetFormatPr defaultColWidth="9" defaultRowHeight="13.5"/>
  <cols>
    <col min="1" max="3" width="3.625" style="200" customWidth="1"/>
    <col min="4" max="4" width="11.375" style="200" customWidth="1"/>
    <col min="5" max="5" width="12.875" style="200" customWidth="1"/>
    <col min="6" max="6" width="7.875" style="313" customWidth="1"/>
    <col min="7" max="10" width="15.625" style="200" customWidth="1"/>
    <col min="11" max="11" width="27.375" style="200" customWidth="1"/>
    <col min="12" max="16384" width="9" style="200"/>
  </cols>
  <sheetData>
    <row r="1" spans="1:11" ht="29.25" customHeight="1" thickBot="1">
      <c r="A1" s="311" t="s">
        <v>191</v>
      </c>
      <c r="B1" s="199"/>
      <c r="C1" s="199"/>
    </row>
    <row r="2" spans="1:11" ht="36.75" customHeight="1" thickBot="1">
      <c r="A2" s="525" t="s">
        <v>216</v>
      </c>
      <c r="B2" s="526"/>
      <c r="C2" s="526"/>
      <c r="D2" s="527"/>
      <c r="E2" s="528"/>
      <c r="F2" s="529"/>
      <c r="G2" s="201" t="s">
        <v>131</v>
      </c>
      <c r="H2" s="202" t="s">
        <v>132</v>
      </c>
      <c r="I2" s="203" t="s">
        <v>133</v>
      </c>
      <c r="J2" s="204" t="s">
        <v>134</v>
      </c>
      <c r="K2" s="204" t="s">
        <v>135</v>
      </c>
    </row>
    <row r="3" spans="1:11" ht="23.25" customHeight="1">
      <c r="A3" s="290" t="s">
        <v>189</v>
      </c>
      <c r="B3" s="291"/>
      <c r="C3" s="291"/>
      <c r="D3" s="291"/>
      <c r="E3" s="291"/>
      <c r="F3" s="292"/>
      <c r="G3" s="214">
        <f>SUM(G7,G11,G15,G19,G20,G21)</f>
        <v>0</v>
      </c>
      <c r="H3" s="215">
        <f t="shared" ref="H3:J3" si="0">SUM(H7,H11,H15,H19,H20,H21)</f>
        <v>0</v>
      </c>
      <c r="I3" s="216">
        <f t="shared" si="0"/>
        <v>0</v>
      </c>
      <c r="J3" s="327">
        <f t="shared" si="0"/>
        <v>0</v>
      </c>
      <c r="K3" s="326"/>
    </row>
    <row r="4" spans="1:11" ht="23.25" customHeight="1">
      <c r="A4" s="205"/>
      <c r="B4" s="530" t="s">
        <v>228</v>
      </c>
      <c r="C4" s="533" t="s">
        <v>221</v>
      </c>
      <c r="D4" s="534"/>
      <c r="E4" s="206" t="s">
        <v>194</v>
      </c>
      <c r="F4" s="314" t="s">
        <v>192</v>
      </c>
      <c r="G4" s="376"/>
      <c r="H4" s="377"/>
      <c r="I4" s="378"/>
      <c r="J4" s="379"/>
      <c r="K4" s="244"/>
    </row>
    <row r="5" spans="1:11" ht="23.25" customHeight="1">
      <c r="A5" s="205"/>
      <c r="B5" s="531"/>
      <c r="C5" s="535"/>
      <c r="D5" s="536"/>
      <c r="E5" s="207" t="s">
        <v>195</v>
      </c>
      <c r="F5" s="315" t="s">
        <v>193</v>
      </c>
      <c r="G5" s="380"/>
      <c r="H5" s="381"/>
      <c r="I5" s="382"/>
      <c r="J5" s="383"/>
      <c r="K5" s="245"/>
    </row>
    <row r="6" spans="1:11" ht="23.25" customHeight="1">
      <c r="A6" s="205"/>
      <c r="B6" s="531"/>
      <c r="C6" s="535"/>
      <c r="D6" s="536"/>
      <c r="E6" s="207" t="s">
        <v>198</v>
      </c>
      <c r="F6" s="315" t="s">
        <v>220</v>
      </c>
      <c r="G6" s="236"/>
      <c r="H6" s="237"/>
      <c r="I6" s="238"/>
      <c r="J6" s="239"/>
      <c r="K6" s="245"/>
    </row>
    <row r="7" spans="1:11" ht="23.25" customHeight="1">
      <c r="A7" s="205"/>
      <c r="B7" s="531"/>
      <c r="C7" s="537"/>
      <c r="D7" s="538"/>
      <c r="E7" s="208" t="s">
        <v>197</v>
      </c>
      <c r="F7" s="316" t="s">
        <v>196</v>
      </c>
      <c r="G7" s="240"/>
      <c r="H7" s="241"/>
      <c r="I7" s="242"/>
      <c r="J7" s="243"/>
      <c r="K7" s="246"/>
    </row>
    <row r="8" spans="1:11" ht="23.25" customHeight="1">
      <c r="A8" s="205"/>
      <c r="B8" s="531"/>
      <c r="C8" s="533" t="s">
        <v>236</v>
      </c>
      <c r="D8" s="534"/>
      <c r="E8" s="206" t="s">
        <v>136</v>
      </c>
      <c r="F8" s="314" t="s">
        <v>192</v>
      </c>
      <c r="G8" s="376"/>
      <c r="H8" s="377"/>
      <c r="I8" s="378"/>
      <c r="J8" s="379"/>
      <c r="K8" s="244"/>
    </row>
    <row r="9" spans="1:11" ht="23.25" customHeight="1">
      <c r="A9" s="205"/>
      <c r="B9" s="531"/>
      <c r="C9" s="535"/>
      <c r="D9" s="536"/>
      <c r="E9" s="207" t="s">
        <v>137</v>
      </c>
      <c r="F9" s="315" t="s">
        <v>193</v>
      </c>
      <c r="G9" s="380"/>
      <c r="H9" s="381"/>
      <c r="I9" s="382"/>
      <c r="J9" s="383"/>
      <c r="K9" s="245"/>
    </row>
    <row r="10" spans="1:11" ht="23.25" customHeight="1">
      <c r="A10" s="205"/>
      <c r="B10" s="531"/>
      <c r="C10" s="535"/>
      <c r="D10" s="536"/>
      <c r="E10" s="207" t="s">
        <v>138</v>
      </c>
      <c r="F10" s="315" t="s">
        <v>220</v>
      </c>
      <c r="G10" s="236"/>
      <c r="H10" s="237"/>
      <c r="I10" s="238"/>
      <c r="J10" s="239"/>
      <c r="K10" s="245"/>
    </row>
    <row r="11" spans="1:11" ht="23.25" customHeight="1">
      <c r="A11" s="205"/>
      <c r="B11" s="531"/>
      <c r="C11" s="537"/>
      <c r="D11" s="538"/>
      <c r="E11" s="208" t="s">
        <v>139</v>
      </c>
      <c r="F11" s="316" t="s">
        <v>196</v>
      </c>
      <c r="G11" s="240"/>
      <c r="H11" s="241"/>
      <c r="I11" s="242"/>
      <c r="J11" s="243"/>
      <c r="K11" s="246"/>
    </row>
    <row r="12" spans="1:11" ht="23.25" customHeight="1">
      <c r="A12" s="205"/>
      <c r="B12" s="531"/>
      <c r="C12" s="533" t="s">
        <v>237</v>
      </c>
      <c r="D12" s="534"/>
      <c r="E12" s="206" t="s">
        <v>136</v>
      </c>
      <c r="F12" s="314" t="s">
        <v>192</v>
      </c>
      <c r="G12" s="376"/>
      <c r="H12" s="377"/>
      <c r="I12" s="378"/>
      <c r="J12" s="379"/>
      <c r="K12" s="244"/>
    </row>
    <row r="13" spans="1:11" ht="23.25" customHeight="1">
      <c r="A13" s="205"/>
      <c r="B13" s="531"/>
      <c r="C13" s="535"/>
      <c r="D13" s="536"/>
      <c r="E13" s="207" t="s">
        <v>137</v>
      </c>
      <c r="F13" s="315" t="s">
        <v>193</v>
      </c>
      <c r="G13" s="380"/>
      <c r="H13" s="381"/>
      <c r="I13" s="382"/>
      <c r="J13" s="383"/>
      <c r="K13" s="245"/>
    </row>
    <row r="14" spans="1:11" ht="23.25" customHeight="1">
      <c r="A14" s="205"/>
      <c r="B14" s="531"/>
      <c r="C14" s="535"/>
      <c r="D14" s="536"/>
      <c r="E14" s="207" t="s">
        <v>138</v>
      </c>
      <c r="F14" s="315" t="s">
        <v>220</v>
      </c>
      <c r="G14" s="236"/>
      <c r="H14" s="237"/>
      <c r="I14" s="238"/>
      <c r="J14" s="239"/>
      <c r="K14" s="245"/>
    </row>
    <row r="15" spans="1:11" ht="23.25" customHeight="1">
      <c r="A15" s="205"/>
      <c r="B15" s="531"/>
      <c r="C15" s="537"/>
      <c r="D15" s="538"/>
      <c r="E15" s="208" t="s">
        <v>139</v>
      </c>
      <c r="F15" s="316" t="s">
        <v>196</v>
      </c>
      <c r="G15" s="240"/>
      <c r="H15" s="241"/>
      <c r="I15" s="242"/>
      <c r="J15" s="243"/>
      <c r="K15" s="246"/>
    </row>
    <row r="16" spans="1:11" ht="23.25" customHeight="1">
      <c r="A16" s="205"/>
      <c r="B16" s="531"/>
      <c r="C16" s="533"/>
      <c r="D16" s="534"/>
      <c r="E16" s="206" t="s">
        <v>136</v>
      </c>
      <c r="F16" s="314" t="s">
        <v>192</v>
      </c>
      <c r="G16" s="376"/>
      <c r="H16" s="377"/>
      <c r="I16" s="378"/>
      <c r="J16" s="379"/>
      <c r="K16" s="244"/>
    </row>
    <row r="17" spans="1:11" ht="23.25" customHeight="1">
      <c r="A17" s="205"/>
      <c r="B17" s="531"/>
      <c r="C17" s="535"/>
      <c r="D17" s="536"/>
      <c r="E17" s="207" t="s">
        <v>137</v>
      </c>
      <c r="F17" s="315" t="s">
        <v>193</v>
      </c>
      <c r="G17" s="380"/>
      <c r="H17" s="381"/>
      <c r="I17" s="382"/>
      <c r="J17" s="383"/>
      <c r="K17" s="245"/>
    </row>
    <row r="18" spans="1:11" ht="23.25" customHeight="1">
      <c r="A18" s="205"/>
      <c r="B18" s="531"/>
      <c r="C18" s="535"/>
      <c r="D18" s="536"/>
      <c r="E18" s="207" t="s">
        <v>138</v>
      </c>
      <c r="F18" s="315" t="s">
        <v>220</v>
      </c>
      <c r="G18" s="236"/>
      <c r="H18" s="237"/>
      <c r="I18" s="238"/>
      <c r="J18" s="239"/>
      <c r="K18" s="245"/>
    </row>
    <row r="19" spans="1:11" ht="23.25" customHeight="1">
      <c r="A19" s="205"/>
      <c r="B19" s="531"/>
      <c r="C19" s="537"/>
      <c r="D19" s="538"/>
      <c r="E19" s="208" t="s">
        <v>139</v>
      </c>
      <c r="F19" s="316" t="s">
        <v>196</v>
      </c>
      <c r="G19" s="240"/>
      <c r="H19" s="241"/>
      <c r="I19" s="242"/>
      <c r="J19" s="243"/>
      <c r="K19" s="246"/>
    </row>
    <row r="20" spans="1:11" ht="23.25" customHeight="1">
      <c r="A20" s="205"/>
      <c r="B20" s="532"/>
      <c r="C20" s="307" t="s">
        <v>140</v>
      </c>
      <c r="D20" s="307"/>
      <c r="E20" s="210"/>
      <c r="F20" s="317" t="s">
        <v>196</v>
      </c>
      <c r="G20" s="247"/>
      <c r="H20" s="248"/>
      <c r="I20" s="249"/>
      <c r="J20" s="250"/>
      <c r="K20" s="251"/>
    </row>
    <row r="21" spans="1:11" ht="23.25" customHeight="1" thickBot="1">
      <c r="A21" s="211" t="s">
        <v>141</v>
      </c>
      <c r="B21" s="329" t="s">
        <v>227</v>
      </c>
      <c r="C21" s="305"/>
      <c r="D21" s="305"/>
      <c r="E21" s="347"/>
      <c r="F21" s="318" t="s">
        <v>196</v>
      </c>
      <c r="G21" s="252"/>
      <c r="H21" s="253"/>
      <c r="I21" s="254"/>
      <c r="J21" s="255"/>
      <c r="K21" s="256"/>
    </row>
    <row r="22" spans="1:11" ht="23.25" customHeight="1">
      <c r="A22" s="290" t="s">
        <v>199</v>
      </c>
      <c r="B22" s="291"/>
      <c r="C22" s="291"/>
      <c r="D22" s="291"/>
      <c r="E22" s="292"/>
      <c r="F22" s="323" t="s">
        <v>196</v>
      </c>
      <c r="G22" s="214">
        <f>SUM(G23,G47,G55)</f>
        <v>0</v>
      </c>
      <c r="H22" s="215">
        <f>SUM(H23,H47,H55)</f>
        <v>0</v>
      </c>
      <c r="I22" s="216">
        <f>SUM(I23,I47,I55)</f>
        <v>0</v>
      </c>
      <c r="J22" s="217">
        <f>SUM(J23,J47,J55)</f>
        <v>0</v>
      </c>
      <c r="K22" s="218"/>
    </row>
    <row r="23" spans="1:11" ht="23.25" customHeight="1">
      <c r="A23" s="219"/>
      <c r="B23" s="328" t="s">
        <v>230</v>
      </c>
      <c r="C23" s="345"/>
      <c r="D23" s="345"/>
      <c r="E23" s="346"/>
      <c r="F23" s="319" t="s">
        <v>196</v>
      </c>
      <c r="G23" s="293">
        <f>SUM(G24:G46)</f>
        <v>0</v>
      </c>
      <c r="H23" s="294">
        <f>SUM(H25:H30,-H31,H33:H36,H37:H46)</f>
        <v>0</v>
      </c>
      <c r="I23" s="295">
        <f>SUM(I25:I30,-I31,I33:I36,I37:I46)</f>
        <v>0</v>
      </c>
      <c r="J23" s="296">
        <f>SUM(J25:J30,-J31,J33:J36,J37:J46)</f>
        <v>0</v>
      </c>
      <c r="K23" s="297"/>
    </row>
    <row r="24" spans="1:11" ht="23.25" customHeight="1">
      <c r="A24" s="219"/>
      <c r="B24" s="325"/>
      <c r="C24" s="209" t="s">
        <v>231</v>
      </c>
      <c r="D24" s="307"/>
      <c r="E24" s="221"/>
      <c r="F24" s="320" t="s">
        <v>196</v>
      </c>
      <c r="G24" s="257"/>
      <c r="H24" s="233"/>
      <c r="I24" s="234"/>
      <c r="J24" s="235"/>
      <c r="K24" s="244"/>
    </row>
    <row r="25" spans="1:11" ht="23.25" customHeight="1">
      <c r="A25" s="219"/>
      <c r="B25" s="348"/>
      <c r="C25" s="522" t="s">
        <v>206</v>
      </c>
      <c r="D25" s="220" t="s">
        <v>200</v>
      </c>
      <c r="E25" s="221"/>
      <c r="F25" s="320" t="s">
        <v>196</v>
      </c>
      <c r="G25" s="257"/>
      <c r="H25" s="233"/>
      <c r="I25" s="234"/>
      <c r="J25" s="235"/>
      <c r="K25" s="244"/>
    </row>
    <row r="26" spans="1:11" ht="23.25" customHeight="1">
      <c r="A26" s="219"/>
      <c r="B26" s="348"/>
      <c r="C26" s="523"/>
      <c r="D26" s="222" t="s">
        <v>142</v>
      </c>
      <c r="E26" s="223"/>
      <c r="F26" s="322" t="s">
        <v>196</v>
      </c>
      <c r="G26" s="258"/>
      <c r="H26" s="237"/>
      <c r="I26" s="238"/>
      <c r="J26" s="239"/>
      <c r="K26" s="245"/>
    </row>
    <row r="27" spans="1:11" ht="23.25" customHeight="1">
      <c r="A27" s="219"/>
      <c r="B27" s="348"/>
      <c r="C27" s="523"/>
      <c r="D27" s="222" t="s">
        <v>143</v>
      </c>
      <c r="E27" s="223"/>
      <c r="F27" s="322" t="s">
        <v>196</v>
      </c>
      <c r="G27" s="258"/>
      <c r="H27" s="237"/>
      <c r="I27" s="238"/>
      <c r="J27" s="239"/>
      <c r="K27" s="245"/>
    </row>
    <row r="28" spans="1:11" ht="23.25" customHeight="1">
      <c r="A28" s="219"/>
      <c r="B28" s="348"/>
      <c r="C28" s="523"/>
      <c r="D28" s="222" t="s">
        <v>201</v>
      </c>
      <c r="E28" s="223"/>
      <c r="F28" s="322" t="s">
        <v>196</v>
      </c>
      <c r="G28" s="258"/>
      <c r="H28" s="237"/>
      <c r="I28" s="238"/>
      <c r="J28" s="239"/>
      <c r="K28" s="245"/>
    </row>
    <row r="29" spans="1:11" ht="23.25" customHeight="1">
      <c r="A29" s="219"/>
      <c r="B29" s="348"/>
      <c r="C29" s="523"/>
      <c r="D29" s="222" t="s">
        <v>145</v>
      </c>
      <c r="E29" s="223"/>
      <c r="F29" s="322" t="s">
        <v>196</v>
      </c>
      <c r="G29" s="258"/>
      <c r="H29" s="237"/>
      <c r="I29" s="238"/>
      <c r="J29" s="239"/>
      <c r="K29" s="245"/>
    </row>
    <row r="30" spans="1:11" ht="23.25" customHeight="1">
      <c r="A30" s="219"/>
      <c r="B30" s="348"/>
      <c r="C30" s="523"/>
      <c r="D30" s="344"/>
      <c r="E30" s="337"/>
      <c r="F30" s="338" t="s">
        <v>196</v>
      </c>
      <c r="G30" s="339"/>
      <c r="H30" s="340"/>
      <c r="I30" s="341"/>
      <c r="J30" s="342"/>
      <c r="K30" s="343"/>
    </row>
    <row r="31" spans="1:11" ht="23.25" customHeight="1">
      <c r="A31" s="219"/>
      <c r="B31" s="348"/>
      <c r="C31" s="524"/>
      <c r="D31" s="332" t="s">
        <v>200</v>
      </c>
      <c r="E31" s="333"/>
      <c r="F31" s="334" t="s">
        <v>196</v>
      </c>
      <c r="G31" s="384"/>
      <c r="H31" s="385"/>
      <c r="I31" s="386"/>
      <c r="J31" s="387"/>
      <c r="K31" s="246"/>
    </row>
    <row r="32" spans="1:11" ht="23.25" customHeight="1">
      <c r="A32" s="219"/>
      <c r="B32" s="348"/>
      <c r="C32" s="209" t="s">
        <v>232</v>
      </c>
      <c r="D32" s="307"/>
      <c r="E32" s="221"/>
      <c r="F32" s="320" t="s">
        <v>196</v>
      </c>
      <c r="G32" s="390"/>
      <c r="H32" s="391"/>
      <c r="I32" s="392"/>
      <c r="J32" s="393"/>
      <c r="K32" s="244"/>
    </row>
    <row r="33" spans="1:11" ht="23.25" customHeight="1">
      <c r="A33" s="219"/>
      <c r="B33" s="312"/>
      <c r="C33" s="522" t="s">
        <v>205</v>
      </c>
      <c r="D33" s="220" t="s">
        <v>222</v>
      </c>
      <c r="E33" s="221"/>
      <c r="F33" s="320" t="s">
        <v>196</v>
      </c>
      <c r="G33" s="257"/>
      <c r="H33" s="233"/>
      <c r="I33" s="234"/>
      <c r="J33" s="235"/>
      <c r="K33" s="244"/>
    </row>
    <row r="34" spans="1:11" ht="23.25" customHeight="1">
      <c r="A34" s="219"/>
      <c r="B34" s="312"/>
      <c r="C34" s="523"/>
      <c r="D34" s="222" t="s">
        <v>223</v>
      </c>
      <c r="E34" s="223"/>
      <c r="F34" s="322" t="s">
        <v>196</v>
      </c>
      <c r="G34" s="258"/>
      <c r="H34" s="237"/>
      <c r="I34" s="238"/>
      <c r="J34" s="239"/>
      <c r="K34" s="245"/>
    </row>
    <row r="35" spans="1:11" ht="23.25" customHeight="1">
      <c r="A35" s="219"/>
      <c r="B35" s="312"/>
      <c r="C35" s="523"/>
      <c r="D35" s="222" t="s">
        <v>224</v>
      </c>
      <c r="E35" s="223"/>
      <c r="F35" s="322" t="s">
        <v>196</v>
      </c>
      <c r="G35" s="258"/>
      <c r="H35" s="237"/>
      <c r="I35" s="238"/>
      <c r="J35" s="239"/>
      <c r="K35" s="245"/>
    </row>
    <row r="36" spans="1:11" ht="23.25" customHeight="1">
      <c r="A36" s="219"/>
      <c r="B36" s="312"/>
      <c r="C36" s="524"/>
      <c r="D36" s="332" t="s">
        <v>225</v>
      </c>
      <c r="E36" s="333"/>
      <c r="F36" s="334" t="s">
        <v>196</v>
      </c>
      <c r="G36" s="335"/>
      <c r="H36" s="241"/>
      <c r="I36" s="242"/>
      <c r="J36" s="243"/>
      <c r="K36" s="246"/>
    </row>
    <row r="37" spans="1:11" ht="23.25" customHeight="1">
      <c r="A37" s="219"/>
      <c r="B37" s="348"/>
      <c r="C37" s="522" t="s">
        <v>207</v>
      </c>
      <c r="D37" s="220" t="s">
        <v>210</v>
      </c>
      <c r="E37" s="221"/>
      <c r="F37" s="320" t="s">
        <v>196</v>
      </c>
      <c r="G37" s="257"/>
      <c r="H37" s="233"/>
      <c r="I37" s="234"/>
      <c r="J37" s="235"/>
      <c r="K37" s="244"/>
    </row>
    <row r="38" spans="1:11" ht="23.25" customHeight="1">
      <c r="A38" s="219"/>
      <c r="B38" s="348"/>
      <c r="C38" s="523"/>
      <c r="D38" s="298" t="s">
        <v>147</v>
      </c>
      <c r="E38" s="299"/>
      <c r="F38" s="321" t="s">
        <v>196</v>
      </c>
      <c r="G38" s="300"/>
      <c r="H38" s="301"/>
      <c r="I38" s="302"/>
      <c r="J38" s="303"/>
      <c r="K38" s="304"/>
    </row>
    <row r="39" spans="1:11" ht="23.25" customHeight="1">
      <c r="A39" s="219"/>
      <c r="B39" s="348"/>
      <c r="C39" s="523"/>
      <c r="D39" s="222" t="s">
        <v>144</v>
      </c>
      <c r="E39" s="223"/>
      <c r="F39" s="322" t="s">
        <v>196</v>
      </c>
      <c r="G39" s="258"/>
      <c r="H39" s="237"/>
      <c r="I39" s="238"/>
      <c r="J39" s="239"/>
      <c r="K39" s="245"/>
    </row>
    <row r="40" spans="1:11" ht="23.25" customHeight="1">
      <c r="A40" s="219"/>
      <c r="B40" s="348"/>
      <c r="C40" s="523"/>
      <c r="D40" s="222" t="s">
        <v>146</v>
      </c>
      <c r="E40" s="223"/>
      <c r="F40" s="322" t="s">
        <v>196</v>
      </c>
      <c r="G40" s="258"/>
      <c r="H40" s="237"/>
      <c r="I40" s="238"/>
      <c r="J40" s="239"/>
      <c r="K40" s="245"/>
    </row>
    <row r="41" spans="1:11" ht="23.25" customHeight="1">
      <c r="A41" s="219"/>
      <c r="B41" s="348"/>
      <c r="C41" s="523"/>
      <c r="D41" s="222" t="s">
        <v>202</v>
      </c>
      <c r="E41" s="223"/>
      <c r="F41" s="322" t="s">
        <v>196</v>
      </c>
      <c r="G41" s="258"/>
      <c r="H41" s="237"/>
      <c r="I41" s="238"/>
      <c r="J41" s="239"/>
      <c r="K41" s="245"/>
    </row>
    <row r="42" spans="1:11" ht="23.25" customHeight="1">
      <c r="A42" s="219"/>
      <c r="B42" s="348"/>
      <c r="C42" s="523"/>
      <c r="D42" s="222" t="s">
        <v>203</v>
      </c>
      <c r="E42" s="223"/>
      <c r="F42" s="322" t="s">
        <v>196</v>
      </c>
      <c r="G42" s="258"/>
      <c r="H42" s="237"/>
      <c r="I42" s="238"/>
      <c r="J42" s="239"/>
      <c r="K42" s="245"/>
    </row>
    <row r="43" spans="1:11" ht="23.25" customHeight="1">
      <c r="A43" s="219"/>
      <c r="B43" s="348"/>
      <c r="C43" s="523"/>
      <c r="D43" s="222" t="s">
        <v>204</v>
      </c>
      <c r="E43" s="223"/>
      <c r="F43" s="322" t="s">
        <v>196</v>
      </c>
      <c r="G43" s="258"/>
      <c r="H43" s="237"/>
      <c r="I43" s="238"/>
      <c r="J43" s="239"/>
      <c r="K43" s="245"/>
    </row>
    <row r="44" spans="1:11" ht="23.25" customHeight="1">
      <c r="A44" s="219"/>
      <c r="B44" s="348"/>
      <c r="C44" s="523"/>
      <c r="D44" s="222" t="s">
        <v>217</v>
      </c>
      <c r="E44" s="223"/>
      <c r="F44" s="322" t="s">
        <v>196</v>
      </c>
      <c r="G44" s="258"/>
      <c r="H44" s="237"/>
      <c r="I44" s="238"/>
      <c r="J44" s="239"/>
      <c r="K44" s="245"/>
    </row>
    <row r="45" spans="1:11" ht="23.25" customHeight="1">
      <c r="A45" s="219"/>
      <c r="B45" s="348"/>
      <c r="C45" s="523"/>
      <c r="D45" s="222"/>
      <c r="E45" s="223"/>
      <c r="F45" s="322" t="s">
        <v>196</v>
      </c>
      <c r="G45" s="258"/>
      <c r="H45" s="237"/>
      <c r="I45" s="238"/>
      <c r="J45" s="239"/>
      <c r="K45" s="245"/>
    </row>
    <row r="46" spans="1:11" ht="23.25" customHeight="1">
      <c r="A46" s="219"/>
      <c r="B46" s="349"/>
      <c r="C46" s="524"/>
      <c r="D46" s="332" t="s">
        <v>226</v>
      </c>
      <c r="E46" s="333"/>
      <c r="F46" s="334" t="s">
        <v>196</v>
      </c>
      <c r="G46" s="335"/>
      <c r="H46" s="241"/>
      <c r="I46" s="242"/>
      <c r="J46" s="243"/>
      <c r="K46" s="246"/>
    </row>
    <row r="47" spans="1:11" ht="23.25" customHeight="1">
      <c r="A47" s="219"/>
      <c r="B47" s="325" t="s">
        <v>188</v>
      </c>
      <c r="C47" s="232"/>
      <c r="D47" s="232"/>
      <c r="E47" s="307"/>
      <c r="F47" s="317" t="s">
        <v>196</v>
      </c>
      <c r="G47" s="360">
        <f>SUM(G48:G54)</f>
        <v>0</v>
      </c>
      <c r="H47" s="360">
        <f>SUM(H48:H54)</f>
        <v>0</v>
      </c>
      <c r="I47" s="360">
        <f>SUM(I48:I54)</f>
        <v>0</v>
      </c>
      <c r="J47" s="360">
        <f>SUM(J48:J54)</f>
        <v>0</v>
      </c>
      <c r="K47" s="361"/>
    </row>
    <row r="48" spans="1:11" ht="23.25" customHeight="1">
      <c r="A48" s="219"/>
      <c r="B48" s="325"/>
      <c r="C48" s="220" t="s">
        <v>190</v>
      </c>
      <c r="D48" s="350"/>
      <c r="E48" s="299"/>
      <c r="F48" s="321" t="s">
        <v>196</v>
      </c>
      <c r="G48" s="300"/>
      <c r="H48" s="301"/>
      <c r="I48" s="302"/>
      <c r="J48" s="303"/>
      <c r="K48" s="304"/>
    </row>
    <row r="49" spans="1:11" ht="23.25" customHeight="1">
      <c r="A49" s="219"/>
      <c r="B49" s="325"/>
      <c r="C49" s="222" t="s">
        <v>209</v>
      </c>
      <c r="D49" s="330"/>
      <c r="E49" s="223"/>
      <c r="F49" s="322" t="s">
        <v>196</v>
      </c>
      <c r="G49" s="258"/>
      <c r="H49" s="237"/>
      <c r="I49" s="238"/>
      <c r="J49" s="239"/>
      <c r="K49" s="245"/>
    </row>
    <row r="50" spans="1:11" ht="23.25" customHeight="1">
      <c r="A50" s="219"/>
      <c r="B50" s="325"/>
      <c r="C50" s="222" t="s">
        <v>208</v>
      </c>
      <c r="D50" s="330"/>
      <c r="E50" s="223"/>
      <c r="F50" s="322" t="s">
        <v>196</v>
      </c>
      <c r="G50" s="258"/>
      <c r="H50" s="237"/>
      <c r="I50" s="238"/>
      <c r="J50" s="239"/>
      <c r="K50" s="245"/>
    </row>
    <row r="51" spans="1:11" ht="23.25" customHeight="1">
      <c r="A51" s="219"/>
      <c r="B51" s="325"/>
      <c r="C51" s="222" t="s">
        <v>218</v>
      </c>
      <c r="D51" s="330"/>
      <c r="E51" s="223"/>
      <c r="F51" s="322" t="s">
        <v>196</v>
      </c>
      <c r="G51" s="258"/>
      <c r="H51" s="237"/>
      <c r="I51" s="238"/>
      <c r="J51" s="239"/>
      <c r="K51" s="245"/>
    </row>
    <row r="52" spans="1:11" ht="23.25" customHeight="1">
      <c r="A52" s="219"/>
      <c r="B52" s="325"/>
      <c r="C52" s="222" t="s">
        <v>219</v>
      </c>
      <c r="D52" s="330"/>
      <c r="E52" s="223"/>
      <c r="F52" s="322" t="s">
        <v>196</v>
      </c>
      <c r="G52" s="258"/>
      <c r="H52" s="237"/>
      <c r="I52" s="238"/>
      <c r="J52" s="239"/>
      <c r="K52" s="245"/>
    </row>
    <row r="53" spans="1:11" ht="23.25" customHeight="1">
      <c r="A53" s="219"/>
      <c r="B53" s="325"/>
      <c r="C53" s="344"/>
      <c r="D53" s="375"/>
      <c r="E53" s="337"/>
      <c r="F53" s="322" t="s">
        <v>196</v>
      </c>
      <c r="G53" s="339"/>
      <c r="H53" s="340"/>
      <c r="I53" s="341"/>
      <c r="J53" s="342"/>
      <c r="K53" s="343"/>
    </row>
    <row r="54" spans="1:11" ht="23.25" customHeight="1">
      <c r="A54" s="205"/>
      <c r="B54" s="331"/>
      <c r="C54" s="332" t="s">
        <v>226</v>
      </c>
      <c r="D54" s="388"/>
      <c r="E54" s="333"/>
      <c r="F54" s="334" t="s">
        <v>196</v>
      </c>
      <c r="G54" s="335"/>
      <c r="H54" s="241"/>
      <c r="I54" s="242"/>
      <c r="J54" s="243"/>
      <c r="K54" s="246"/>
    </row>
    <row r="55" spans="1:11" ht="23.25" customHeight="1" thickBot="1">
      <c r="A55" s="211"/>
      <c r="B55" s="212" t="s">
        <v>229</v>
      </c>
      <c r="C55" s="336"/>
      <c r="D55" s="336"/>
      <c r="E55" s="213"/>
      <c r="F55" s="318" t="s">
        <v>196</v>
      </c>
      <c r="G55" s="389"/>
      <c r="H55" s="253"/>
      <c r="I55" s="254"/>
      <c r="J55" s="255"/>
      <c r="K55" s="256"/>
    </row>
    <row r="56" spans="1:11" ht="23.25" customHeight="1">
      <c r="A56" s="224" t="s">
        <v>189</v>
      </c>
      <c r="B56" s="306"/>
      <c r="C56" s="306"/>
      <c r="D56" s="225"/>
      <c r="E56" s="362" t="s">
        <v>211</v>
      </c>
      <c r="F56" s="323" t="s">
        <v>196</v>
      </c>
      <c r="G56" s="351">
        <f>G3</f>
        <v>0</v>
      </c>
      <c r="H56" s="215">
        <f t="shared" ref="H56:J56" si="1">H3</f>
        <v>0</v>
      </c>
      <c r="I56" s="216">
        <f t="shared" si="1"/>
        <v>0</v>
      </c>
      <c r="J56" s="217">
        <f t="shared" si="1"/>
        <v>0</v>
      </c>
      <c r="K56" s="218"/>
    </row>
    <row r="57" spans="1:11" ht="23.25" customHeight="1">
      <c r="A57" s="226" t="s">
        <v>199</v>
      </c>
      <c r="B57" s="307"/>
      <c r="C57" s="307"/>
      <c r="D57" s="227"/>
      <c r="E57" s="363" t="s">
        <v>212</v>
      </c>
      <c r="F57" s="317" t="s">
        <v>196</v>
      </c>
      <c r="G57" s="352">
        <f>G22</f>
        <v>0</v>
      </c>
      <c r="H57" s="353">
        <f t="shared" ref="H57:J57" si="2">H22</f>
        <v>0</v>
      </c>
      <c r="I57" s="354">
        <f t="shared" si="2"/>
        <v>0</v>
      </c>
      <c r="J57" s="355">
        <f t="shared" si="2"/>
        <v>0</v>
      </c>
      <c r="K57" s="228"/>
    </row>
    <row r="58" spans="1:11" ht="23.25" customHeight="1" thickBot="1">
      <c r="A58" s="229" t="s">
        <v>213</v>
      </c>
      <c r="B58" s="308"/>
      <c r="C58" s="308"/>
      <c r="D58" s="230"/>
      <c r="E58" s="364" t="s">
        <v>43</v>
      </c>
      <c r="F58" s="324" t="s">
        <v>196</v>
      </c>
      <c r="G58" s="356">
        <f>SUM(G33:G36,G48:G50)</f>
        <v>0</v>
      </c>
      <c r="H58" s="357">
        <f>SUM(H33,H48:H50)</f>
        <v>0</v>
      </c>
      <c r="I58" s="358">
        <f>SUM(I33,I48:I50)</f>
        <v>0</v>
      </c>
      <c r="J58" s="359">
        <f>SUM(J33,J48:J50)</f>
        <v>0</v>
      </c>
      <c r="K58" s="231"/>
    </row>
    <row r="59" spans="1:11" ht="23.25" customHeight="1" thickTop="1" thickBot="1">
      <c r="A59" s="374" t="s">
        <v>214</v>
      </c>
      <c r="B59" s="369"/>
      <c r="C59" s="369"/>
      <c r="D59" s="370"/>
      <c r="E59" s="371" t="s">
        <v>215</v>
      </c>
      <c r="F59" s="372" t="s">
        <v>196</v>
      </c>
      <c r="G59" s="365">
        <f>G56-G57+G58</f>
        <v>0</v>
      </c>
      <c r="H59" s="366">
        <f t="shared" ref="H59:J59" si="3">H56-H57+H58</f>
        <v>0</v>
      </c>
      <c r="I59" s="367">
        <f t="shared" si="3"/>
        <v>0</v>
      </c>
      <c r="J59" s="368">
        <f t="shared" si="3"/>
        <v>0</v>
      </c>
      <c r="K59" s="373"/>
    </row>
    <row r="61" spans="1:11">
      <c r="A61" s="232"/>
      <c r="B61" s="232"/>
      <c r="C61" s="232"/>
    </row>
  </sheetData>
  <mergeCells count="10">
    <mergeCell ref="C25:C31"/>
    <mergeCell ref="C33:C36"/>
    <mergeCell ref="C37:C46"/>
    <mergeCell ref="A2:C2"/>
    <mergeCell ref="D2:F2"/>
    <mergeCell ref="B4:B20"/>
    <mergeCell ref="C4:D7"/>
    <mergeCell ref="C8:D11"/>
    <mergeCell ref="C12:D15"/>
    <mergeCell ref="C16:D19"/>
  </mergeCells>
  <phoneticPr fontId="3"/>
  <printOptions horizontalCentered="1"/>
  <pageMargins left="0.70866141732283472" right="0.31496062992125984" top="0.55118110236220474" bottom="0.55118110236220474" header="0.31496062992125984" footer="0.31496062992125984"/>
  <pageSetup paperSize="9" scale="6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6D757-B9D3-46DD-AC08-9656AF348935}">
  <sheetPr>
    <tabColor rgb="FF92D050"/>
    <pageSetUpPr fitToPage="1"/>
  </sheetPr>
  <dimension ref="A1:K66"/>
  <sheetViews>
    <sheetView view="pageBreakPreview" topLeftCell="A28" zoomScale="98" zoomScaleNormal="100" zoomScaleSheetLayoutView="98" workbookViewId="0">
      <selection activeCell="O56" sqref="O56"/>
    </sheetView>
  </sheetViews>
  <sheetFormatPr defaultColWidth="9" defaultRowHeight="12"/>
  <cols>
    <col min="1" max="1" width="1.125" style="6" customWidth="1"/>
    <col min="2" max="2" width="2.625" style="14" customWidth="1"/>
    <col min="3" max="3" width="3.875" style="6" customWidth="1"/>
    <col min="4" max="4" width="3.125" style="6" customWidth="1"/>
    <col min="5" max="5" width="60.625" style="6" customWidth="1"/>
    <col min="6" max="6" width="12.625" style="44" customWidth="1"/>
    <col min="7" max="8" width="8.5" style="4" customWidth="1"/>
    <col min="9" max="10" width="23.625" style="6" customWidth="1"/>
    <col min="11" max="16384" width="9" style="6"/>
  </cols>
  <sheetData>
    <row r="1" spans="1:11" ht="35.25" customHeight="1">
      <c r="A1" s="4"/>
      <c r="B1" s="20" t="s">
        <v>263</v>
      </c>
      <c r="C1" s="5"/>
      <c r="D1" s="5"/>
      <c r="E1" s="5"/>
      <c r="F1" s="43"/>
      <c r="G1" s="5"/>
      <c r="H1" s="5"/>
      <c r="I1" s="21" t="s">
        <v>1</v>
      </c>
      <c r="J1" s="18"/>
    </row>
    <row r="2" spans="1:11" ht="15" customHeight="1">
      <c r="A2" s="4"/>
      <c r="B2" s="20"/>
      <c r="C2" s="5"/>
      <c r="D2" s="5"/>
      <c r="E2" s="5"/>
      <c r="F2" s="43"/>
      <c r="G2" s="5"/>
      <c r="H2" s="5"/>
      <c r="I2" s="15"/>
      <c r="J2" s="22"/>
    </row>
    <row r="3" spans="1:11" ht="15" customHeight="1">
      <c r="A3" s="4"/>
      <c r="B3" s="6"/>
      <c r="G3" s="5"/>
      <c r="H3" s="5" t="s">
        <v>58</v>
      </c>
      <c r="I3" s="5"/>
      <c r="J3" s="5"/>
      <c r="K3" s="5"/>
    </row>
    <row r="4" spans="1:11" ht="35.25" customHeight="1">
      <c r="A4" s="4"/>
      <c r="B4" s="6"/>
      <c r="G4" s="5"/>
      <c r="H4" s="19" t="s">
        <v>76</v>
      </c>
      <c r="I4" s="419" t="s">
        <v>57</v>
      </c>
      <c r="J4" s="419"/>
      <c r="K4" s="16"/>
    </row>
    <row r="5" spans="1:11" ht="35.25" customHeight="1">
      <c r="A5" s="4"/>
      <c r="B5" s="6"/>
      <c r="G5" s="5"/>
      <c r="H5" s="19" t="s">
        <v>0</v>
      </c>
      <c r="I5" s="420" t="s">
        <v>56</v>
      </c>
      <c r="J5" s="420"/>
      <c r="K5" s="5"/>
    </row>
    <row r="6" spans="1:11" ht="15" customHeight="1">
      <c r="A6" s="4"/>
      <c r="B6" s="20"/>
      <c r="C6" s="5"/>
      <c r="D6" s="5"/>
      <c r="E6" s="5"/>
      <c r="F6" s="43"/>
      <c r="G6" s="5"/>
      <c r="H6" s="5"/>
      <c r="I6" s="15"/>
      <c r="J6" s="22"/>
    </row>
    <row r="7" spans="1:11" ht="39" customHeight="1" thickBot="1">
      <c r="A7" s="4"/>
      <c r="B7" s="421" t="s">
        <v>2</v>
      </c>
      <c r="C7" s="421"/>
      <c r="D7" s="421"/>
      <c r="E7" s="421"/>
      <c r="F7" s="416" t="s">
        <v>60</v>
      </c>
      <c r="G7" s="63" t="s">
        <v>3</v>
      </c>
      <c r="H7" s="63" t="s">
        <v>4</v>
      </c>
      <c r="I7" s="261" t="s">
        <v>5</v>
      </c>
      <c r="J7" s="261" t="s">
        <v>6</v>
      </c>
    </row>
    <row r="8" spans="1:11" ht="50.1" customHeight="1">
      <c r="A8" s="4"/>
      <c r="B8" s="422" t="s">
        <v>7</v>
      </c>
      <c r="C8" s="424" t="s">
        <v>8</v>
      </c>
      <c r="D8" s="426" t="s">
        <v>164</v>
      </c>
      <c r="E8" s="427"/>
      <c r="F8" s="66"/>
      <c r="G8" s="67"/>
      <c r="H8" s="68"/>
      <c r="I8" s="69"/>
      <c r="J8" s="70"/>
    </row>
    <row r="9" spans="1:11" ht="24.95" customHeight="1">
      <c r="A9" s="4"/>
      <c r="B9" s="423"/>
      <c r="C9" s="425"/>
      <c r="D9" s="262"/>
      <c r="E9" s="263" t="s">
        <v>148</v>
      </c>
      <c r="F9" s="462" t="s">
        <v>61</v>
      </c>
      <c r="G9" s="39" t="s">
        <v>15</v>
      </c>
      <c r="H9" s="31"/>
      <c r="I9" s="465" t="s">
        <v>233</v>
      </c>
      <c r="J9" s="539" t="s">
        <v>234</v>
      </c>
    </row>
    <row r="10" spans="1:11" ht="24.95" customHeight="1">
      <c r="A10" s="4"/>
      <c r="B10" s="423"/>
      <c r="C10" s="425"/>
      <c r="D10" s="262"/>
      <c r="E10" s="264" t="s">
        <v>151</v>
      </c>
      <c r="F10" s="463"/>
      <c r="G10" s="41" t="s">
        <v>14</v>
      </c>
      <c r="H10" s="35">
        <v>2</v>
      </c>
      <c r="I10" s="466"/>
      <c r="J10" s="469"/>
    </row>
    <row r="11" spans="1:11" ht="24.95" customHeight="1">
      <c r="A11" s="4"/>
      <c r="B11" s="423"/>
      <c r="C11" s="425"/>
      <c r="D11" s="262"/>
      <c r="E11" s="264" t="s">
        <v>152</v>
      </c>
      <c r="F11" s="463"/>
      <c r="G11" s="41" t="s">
        <v>13</v>
      </c>
      <c r="H11" s="35"/>
      <c r="I11" s="466"/>
      <c r="J11" s="469"/>
    </row>
    <row r="12" spans="1:11" ht="24.95" customHeight="1">
      <c r="A12" s="4"/>
      <c r="B12" s="423"/>
      <c r="C12" s="425"/>
      <c r="D12" s="262"/>
      <c r="E12" s="264" t="s">
        <v>153</v>
      </c>
      <c r="F12" s="463"/>
      <c r="G12" s="41" t="s">
        <v>12</v>
      </c>
      <c r="H12" s="35"/>
      <c r="I12" s="466"/>
      <c r="J12" s="469"/>
    </row>
    <row r="13" spans="1:11" ht="24.95" customHeight="1">
      <c r="A13" s="4"/>
      <c r="B13" s="423"/>
      <c r="C13" s="425"/>
      <c r="D13" s="262"/>
      <c r="E13" s="264" t="s">
        <v>154</v>
      </c>
      <c r="F13" s="463"/>
      <c r="G13" s="41" t="s">
        <v>11</v>
      </c>
      <c r="H13" s="35"/>
      <c r="I13" s="466"/>
      <c r="J13" s="469"/>
    </row>
    <row r="14" spans="1:11" ht="24.95" customHeight="1">
      <c r="A14" s="4"/>
      <c r="B14" s="423"/>
      <c r="C14" s="425"/>
      <c r="D14" s="262"/>
      <c r="E14" s="264" t="s">
        <v>155</v>
      </c>
      <c r="F14" s="463"/>
      <c r="G14" s="41" t="s">
        <v>149</v>
      </c>
      <c r="H14" s="35"/>
      <c r="I14" s="466"/>
      <c r="J14" s="469"/>
    </row>
    <row r="15" spans="1:11" ht="24.95" customHeight="1">
      <c r="A15" s="4"/>
      <c r="B15" s="423"/>
      <c r="C15" s="425"/>
      <c r="D15" s="12"/>
      <c r="E15" s="265" t="s">
        <v>156</v>
      </c>
      <c r="F15" s="464"/>
      <c r="G15" s="40" t="s">
        <v>150</v>
      </c>
      <c r="H15" s="32"/>
      <c r="I15" s="467"/>
      <c r="J15" s="470"/>
    </row>
    <row r="16" spans="1:11" ht="50.1" customHeight="1">
      <c r="A16" s="4"/>
      <c r="B16" s="423"/>
      <c r="C16" s="425"/>
      <c r="D16" s="428" t="s">
        <v>185</v>
      </c>
      <c r="E16" s="429"/>
      <c r="F16" s="45"/>
      <c r="G16" s="28"/>
      <c r="H16" s="29"/>
      <c r="I16" s="30"/>
      <c r="J16" s="71"/>
    </row>
    <row r="17" spans="1:10" ht="24.95" customHeight="1">
      <c r="A17" s="4"/>
      <c r="B17" s="423"/>
      <c r="C17" s="425"/>
      <c r="D17" s="262"/>
      <c r="E17" s="263" t="s">
        <v>165</v>
      </c>
      <c r="F17" s="462" t="s">
        <v>61</v>
      </c>
      <c r="G17" s="39" t="s">
        <v>15</v>
      </c>
      <c r="H17" s="31"/>
      <c r="I17" s="465" t="s">
        <v>238</v>
      </c>
      <c r="J17" s="539" t="s">
        <v>234</v>
      </c>
    </row>
    <row r="18" spans="1:10" ht="24.95" customHeight="1">
      <c r="A18" s="4"/>
      <c r="B18" s="423"/>
      <c r="C18" s="425"/>
      <c r="D18" s="262"/>
      <c r="E18" s="264" t="s">
        <v>166</v>
      </c>
      <c r="F18" s="463"/>
      <c r="G18" s="41" t="s">
        <v>14</v>
      </c>
      <c r="H18" s="35"/>
      <c r="I18" s="466"/>
      <c r="J18" s="469"/>
    </row>
    <row r="19" spans="1:10" ht="24.95" customHeight="1">
      <c r="A19" s="4"/>
      <c r="B19" s="423"/>
      <c r="C19" s="425"/>
      <c r="D19" s="262"/>
      <c r="E19" s="264" t="s">
        <v>167</v>
      </c>
      <c r="F19" s="463"/>
      <c r="G19" s="41" t="s">
        <v>13</v>
      </c>
      <c r="H19" s="35"/>
      <c r="I19" s="466"/>
      <c r="J19" s="469"/>
    </row>
    <row r="20" spans="1:10" ht="24.95" customHeight="1">
      <c r="A20" s="4"/>
      <c r="B20" s="423"/>
      <c r="C20" s="425"/>
      <c r="D20" s="262"/>
      <c r="E20" s="264" t="s">
        <v>168</v>
      </c>
      <c r="F20" s="463"/>
      <c r="G20" s="41" t="s">
        <v>12</v>
      </c>
      <c r="H20" s="35"/>
      <c r="I20" s="466"/>
      <c r="J20" s="469"/>
    </row>
    <row r="21" spans="1:10" ht="24.95" customHeight="1">
      <c r="A21" s="4"/>
      <c r="B21" s="423"/>
      <c r="C21" s="425"/>
      <c r="D21" s="262"/>
      <c r="E21" s="264" t="s">
        <v>169</v>
      </c>
      <c r="F21" s="463"/>
      <c r="G21" s="41" t="s">
        <v>11</v>
      </c>
      <c r="H21" s="35"/>
      <c r="I21" s="466"/>
      <c r="J21" s="469"/>
    </row>
    <row r="22" spans="1:10" ht="24.95" customHeight="1">
      <c r="A22" s="4"/>
      <c r="B22" s="423"/>
      <c r="C22" s="425"/>
      <c r="D22" s="262"/>
      <c r="E22" s="264" t="s">
        <v>170</v>
      </c>
      <c r="F22" s="463"/>
      <c r="G22" s="41" t="s">
        <v>149</v>
      </c>
      <c r="H22" s="35"/>
      <c r="I22" s="466"/>
      <c r="J22" s="469"/>
    </row>
    <row r="23" spans="1:10" ht="24.95" customHeight="1">
      <c r="A23" s="4"/>
      <c r="B23" s="423"/>
      <c r="C23" s="425"/>
      <c r="D23" s="12"/>
      <c r="E23" s="265" t="s">
        <v>171</v>
      </c>
      <c r="F23" s="464"/>
      <c r="G23" s="40" t="s">
        <v>150</v>
      </c>
      <c r="H23" s="32">
        <v>7</v>
      </c>
      <c r="I23" s="467"/>
      <c r="J23" s="470"/>
    </row>
    <row r="24" spans="1:10" ht="26.1" customHeight="1">
      <c r="A24" s="4"/>
      <c r="B24" s="423"/>
      <c r="C24" s="425"/>
      <c r="D24" s="471" t="s">
        <v>186</v>
      </c>
      <c r="E24" s="472"/>
      <c r="F24" s="47"/>
      <c r="H24" s="259"/>
      <c r="I24" s="7"/>
      <c r="J24" s="260"/>
    </row>
    <row r="25" spans="1:10" ht="24.95" customHeight="1">
      <c r="A25" s="4"/>
      <c r="B25" s="423"/>
      <c r="C25" s="425"/>
      <c r="D25" s="262"/>
      <c r="E25" s="263" t="s">
        <v>179</v>
      </c>
      <c r="F25" s="430" t="s">
        <v>119</v>
      </c>
      <c r="G25" s="39" t="s">
        <v>14</v>
      </c>
      <c r="H25" s="31"/>
      <c r="I25" s="433"/>
      <c r="J25" s="436"/>
    </row>
    <row r="26" spans="1:10" ht="24.95" customHeight="1">
      <c r="A26" s="4"/>
      <c r="B26" s="423"/>
      <c r="C26" s="425"/>
      <c r="D26" s="262"/>
      <c r="E26" s="264" t="s">
        <v>180</v>
      </c>
      <c r="F26" s="431"/>
      <c r="G26" s="41" t="s">
        <v>13</v>
      </c>
      <c r="H26" s="35"/>
      <c r="I26" s="434"/>
      <c r="J26" s="437"/>
    </row>
    <row r="27" spans="1:10" ht="24.95" customHeight="1">
      <c r="A27" s="4"/>
      <c r="B27" s="423"/>
      <c r="C27" s="425"/>
      <c r="D27" s="262"/>
      <c r="E27" s="264" t="s">
        <v>181</v>
      </c>
      <c r="F27" s="431"/>
      <c r="G27" s="41" t="s">
        <v>12</v>
      </c>
      <c r="H27" s="35"/>
      <c r="I27" s="434"/>
      <c r="J27" s="437"/>
    </row>
    <row r="28" spans="1:10" ht="24.95" customHeight="1">
      <c r="A28" s="4"/>
      <c r="B28" s="423"/>
      <c r="C28" s="425"/>
      <c r="D28" s="262"/>
      <c r="E28" s="264" t="s">
        <v>182</v>
      </c>
      <c r="F28" s="431"/>
      <c r="G28" s="41" t="s">
        <v>11</v>
      </c>
      <c r="H28" s="35"/>
      <c r="I28" s="434"/>
      <c r="J28" s="437"/>
    </row>
    <row r="29" spans="1:10" ht="24.95" customHeight="1" thickBot="1">
      <c r="A29" s="4"/>
      <c r="B29" s="423"/>
      <c r="C29" s="425"/>
      <c r="D29" s="267"/>
      <c r="E29" s="268" t="s">
        <v>183</v>
      </c>
      <c r="F29" s="432"/>
      <c r="G29" s="74" t="s">
        <v>149</v>
      </c>
      <c r="H29" s="75"/>
      <c r="I29" s="435"/>
      <c r="J29" s="438"/>
    </row>
    <row r="30" spans="1:10" ht="30" customHeight="1">
      <c r="A30" s="4"/>
      <c r="B30" s="422" t="s">
        <v>9</v>
      </c>
      <c r="C30" s="424" t="s">
        <v>10</v>
      </c>
      <c r="D30" s="426" t="s">
        <v>63</v>
      </c>
      <c r="E30" s="427"/>
      <c r="F30" s="66"/>
      <c r="G30" s="415"/>
      <c r="H30" s="80"/>
      <c r="I30" s="81"/>
      <c r="J30" s="82"/>
    </row>
    <row r="31" spans="1:10" ht="48.75" customHeight="1">
      <c r="A31" s="4"/>
      <c r="B31" s="423"/>
      <c r="C31" s="425"/>
      <c r="D31" s="417"/>
      <c r="E31" s="270" t="s">
        <v>59</v>
      </c>
      <c r="F31" s="50" t="s">
        <v>61</v>
      </c>
      <c r="G31" s="51" t="s">
        <v>11</v>
      </c>
      <c r="H31" s="31">
        <v>5</v>
      </c>
      <c r="I31" s="52" t="s">
        <v>235</v>
      </c>
      <c r="J31" s="83" t="s">
        <v>239</v>
      </c>
    </row>
    <row r="32" spans="1:10" ht="48.75" customHeight="1">
      <c r="A32" s="4"/>
      <c r="B32" s="423"/>
      <c r="C32" s="425"/>
      <c r="D32" s="417"/>
      <c r="E32" s="271" t="s">
        <v>64</v>
      </c>
      <c r="F32" s="53" t="s">
        <v>61</v>
      </c>
      <c r="G32" s="54" t="s">
        <v>12</v>
      </c>
      <c r="H32" s="35"/>
      <c r="I32" s="55"/>
      <c r="J32" s="84"/>
    </row>
    <row r="33" spans="1:10" ht="48.75" customHeight="1">
      <c r="A33" s="4"/>
      <c r="B33" s="423"/>
      <c r="C33" s="425"/>
      <c r="D33" s="272"/>
      <c r="E33" s="273" t="s">
        <v>65</v>
      </c>
      <c r="F33" s="53" t="s">
        <v>61</v>
      </c>
      <c r="G33" s="54" t="s">
        <v>13</v>
      </c>
      <c r="H33" s="35"/>
      <c r="I33" s="55"/>
      <c r="J33" s="84"/>
    </row>
    <row r="34" spans="1:10" ht="48.75" customHeight="1">
      <c r="A34" s="4"/>
      <c r="B34" s="423"/>
      <c r="C34" s="425"/>
      <c r="D34" s="272"/>
      <c r="E34" s="273" t="s">
        <v>66</v>
      </c>
      <c r="F34" s="53" t="s">
        <v>61</v>
      </c>
      <c r="G34" s="54" t="s">
        <v>14</v>
      </c>
      <c r="H34" s="35"/>
      <c r="I34" s="55"/>
      <c r="J34" s="84"/>
    </row>
    <row r="35" spans="1:10" ht="48.75" customHeight="1" thickBot="1">
      <c r="A35" s="4"/>
      <c r="B35" s="423"/>
      <c r="C35" s="425"/>
      <c r="D35" s="274"/>
      <c r="E35" s="418" t="s">
        <v>67</v>
      </c>
      <c r="F35" s="56" t="s">
        <v>61</v>
      </c>
      <c r="G35" s="57" t="s">
        <v>15</v>
      </c>
      <c r="H35" s="32"/>
      <c r="I35" s="58"/>
      <c r="J35" s="85"/>
    </row>
    <row r="36" spans="1:10" ht="48.75" customHeight="1">
      <c r="A36" s="4"/>
      <c r="B36" s="422" t="s">
        <v>16</v>
      </c>
      <c r="C36" s="424" t="s">
        <v>17</v>
      </c>
      <c r="D36" s="441" t="s">
        <v>71</v>
      </c>
      <c r="E36" s="442"/>
      <c r="F36" s="103" t="s">
        <v>61</v>
      </c>
      <c r="G36" s="104" t="s">
        <v>15</v>
      </c>
      <c r="H36" s="105">
        <v>1</v>
      </c>
      <c r="I36" s="106" t="s">
        <v>44</v>
      </c>
      <c r="J36" s="107" t="s">
        <v>45</v>
      </c>
    </row>
    <row r="37" spans="1:10" ht="17.25" customHeight="1">
      <c r="A37" s="4"/>
      <c r="B37" s="423"/>
      <c r="C37" s="425"/>
      <c r="D37" s="428" t="s">
        <v>18</v>
      </c>
      <c r="E37" s="429"/>
      <c r="F37" s="45"/>
      <c r="G37" s="60"/>
      <c r="H37" s="61"/>
      <c r="I37" s="38"/>
      <c r="J37" s="97"/>
    </row>
    <row r="38" spans="1:10" ht="48.75" customHeight="1" thickBot="1">
      <c r="A38" s="4"/>
      <c r="B38" s="439"/>
      <c r="C38" s="440"/>
      <c r="D38" s="276"/>
      <c r="E38" s="278" t="s">
        <v>19</v>
      </c>
      <c r="F38" s="98" t="s">
        <v>75</v>
      </c>
      <c r="G38" s="99" t="s">
        <v>15</v>
      </c>
      <c r="H38" s="100">
        <v>1</v>
      </c>
      <c r="I38" s="101" t="s">
        <v>46</v>
      </c>
      <c r="J38" s="102" t="s">
        <v>47</v>
      </c>
    </row>
    <row r="39" spans="1:10" ht="48.75" customHeight="1">
      <c r="A39" s="4"/>
      <c r="B39" s="422" t="s">
        <v>20</v>
      </c>
      <c r="C39" s="424" t="s">
        <v>21</v>
      </c>
      <c r="D39" s="445" t="s">
        <v>22</v>
      </c>
      <c r="E39" s="446"/>
      <c r="F39" s="112" t="s">
        <v>74</v>
      </c>
      <c r="G39" s="93" t="s">
        <v>15</v>
      </c>
      <c r="H39" s="94">
        <v>1</v>
      </c>
      <c r="I39" s="113" t="s">
        <v>48</v>
      </c>
      <c r="J39" s="114" t="s">
        <v>49</v>
      </c>
    </row>
    <row r="40" spans="1:10" ht="17.25" customHeight="1">
      <c r="A40" s="4"/>
      <c r="B40" s="423"/>
      <c r="C40" s="425"/>
      <c r="D40" s="428" t="s">
        <v>77</v>
      </c>
      <c r="E40" s="429"/>
      <c r="F40" s="45"/>
      <c r="G40" s="60"/>
      <c r="H40" s="61"/>
      <c r="I40" s="38"/>
      <c r="J40" s="97"/>
    </row>
    <row r="41" spans="1:10" ht="48.75" customHeight="1">
      <c r="A41" s="4"/>
      <c r="B41" s="423"/>
      <c r="C41" s="425"/>
      <c r="D41" s="272"/>
      <c r="E41" s="263" t="s">
        <v>78</v>
      </c>
      <c r="F41" s="142" t="s">
        <v>74</v>
      </c>
      <c r="G41" s="39" t="s">
        <v>15</v>
      </c>
      <c r="H41" s="31"/>
      <c r="I41" s="111"/>
      <c r="J41" s="395" t="s">
        <v>255</v>
      </c>
    </row>
    <row r="42" spans="1:10" ht="48.75" customHeight="1" thickBot="1">
      <c r="A42" s="4"/>
      <c r="B42" s="439"/>
      <c r="C42" s="440"/>
      <c r="D42" s="276"/>
      <c r="E42" s="268" t="s">
        <v>79</v>
      </c>
      <c r="F42" s="143" t="s">
        <v>74</v>
      </c>
      <c r="G42" s="74" t="s">
        <v>14</v>
      </c>
      <c r="H42" s="75"/>
      <c r="I42" s="120"/>
      <c r="J42" s="121"/>
    </row>
    <row r="43" spans="1:10" ht="17.25" customHeight="1">
      <c r="A43" s="4"/>
      <c r="B43" s="422" t="s">
        <v>23</v>
      </c>
      <c r="C43" s="424" t="s">
        <v>24</v>
      </c>
      <c r="D43" s="426"/>
      <c r="E43" s="427"/>
      <c r="F43" s="66"/>
      <c r="G43" s="415"/>
      <c r="H43" s="80"/>
      <c r="I43" s="122"/>
      <c r="J43" s="123"/>
    </row>
    <row r="44" spans="1:10" ht="48.75" customHeight="1">
      <c r="A44" s="4"/>
      <c r="B44" s="423"/>
      <c r="C44" s="425"/>
      <c r="D44" s="417"/>
      <c r="E44" s="279" t="s">
        <v>25</v>
      </c>
      <c r="F44" s="10" t="s">
        <v>74</v>
      </c>
      <c r="G44" s="9" t="s">
        <v>14</v>
      </c>
      <c r="H44" s="23">
        <v>2</v>
      </c>
      <c r="I44" s="25" t="s">
        <v>241</v>
      </c>
      <c r="J44" s="115" t="s">
        <v>240</v>
      </c>
    </row>
    <row r="45" spans="1:10" ht="48.75" customHeight="1">
      <c r="A45" s="4"/>
      <c r="B45" s="423"/>
      <c r="C45" s="425"/>
      <c r="D45" s="417"/>
      <c r="E45" s="279" t="s">
        <v>82</v>
      </c>
      <c r="F45" s="10" t="s">
        <v>74</v>
      </c>
      <c r="G45" s="9" t="s">
        <v>84</v>
      </c>
      <c r="H45" s="23">
        <v>1</v>
      </c>
      <c r="I45" s="25" t="s">
        <v>242</v>
      </c>
      <c r="J45" s="115" t="s">
        <v>50</v>
      </c>
    </row>
    <row r="46" spans="1:10" ht="48.75" customHeight="1">
      <c r="A46" s="4"/>
      <c r="B46" s="423"/>
      <c r="C46" s="425"/>
      <c r="D46" s="417"/>
      <c r="E46" s="279" t="s">
        <v>83</v>
      </c>
      <c r="F46" s="10" t="s">
        <v>74</v>
      </c>
      <c r="G46" s="9" t="s">
        <v>84</v>
      </c>
      <c r="H46" s="23">
        <v>1</v>
      </c>
      <c r="I46" s="25" t="s">
        <v>243</v>
      </c>
      <c r="J46" s="115" t="s">
        <v>244</v>
      </c>
    </row>
    <row r="47" spans="1:10" ht="48.75" customHeight="1" thickBot="1">
      <c r="A47" s="4"/>
      <c r="B47" s="439"/>
      <c r="C47" s="440"/>
      <c r="D47" s="280"/>
      <c r="E47" s="281" t="s">
        <v>85</v>
      </c>
      <c r="F47" s="87" t="s">
        <v>74</v>
      </c>
      <c r="G47" s="88" t="s">
        <v>15</v>
      </c>
      <c r="H47" s="89"/>
      <c r="I47" s="116"/>
      <c r="J47" s="117"/>
    </row>
    <row r="48" spans="1:10" ht="60" customHeight="1" thickBot="1">
      <c r="A48" s="4"/>
      <c r="B48" s="124" t="s">
        <v>26</v>
      </c>
      <c r="C48" s="125" t="s">
        <v>87</v>
      </c>
      <c r="D48" s="473" t="s">
        <v>88</v>
      </c>
      <c r="E48" s="474"/>
      <c r="F48" s="126" t="s">
        <v>74</v>
      </c>
      <c r="G48" s="127" t="s">
        <v>15</v>
      </c>
      <c r="H48" s="128"/>
      <c r="I48" s="129"/>
      <c r="J48" s="130"/>
    </row>
    <row r="49" spans="1:10" ht="48.75" customHeight="1">
      <c r="A49" s="4"/>
      <c r="B49" s="422" t="s">
        <v>98</v>
      </c>
      <c r="C49" s="424" t="s">
        <v>27</v>
      </c>
      <c r="D49" s="443" t="s">
        <v>99</v>
      </c>
      <c r="E49" s="444"/>
      <c r="F49" s="92" t="s">
        <v>74</v>
      </c>
      <c r="G49" s="93" t="s">
        <v>15</v>
      </c>
      <c r="H49" s="118">
        <v>1</v>
      </c>
      <c r="I49" s="113" t="s">
        <v>245</v>
      </c>
      <c r="J49" s="114" t="s">
        <v>51</v>
      </c>
    </row>
    <row r="50" spans="1:10" ht="17.25" customHeight="1">
      <c r="A50" s="4"/>
      <c r="B50" s="423"/>
      <c r="C50" s="425"/>
      <c r="D50" s="428" t="s">
        <v>100</v>
      </c>
      <c r="E50" s="429"/>
      <c r="F50" s="45"/>
      <c r="G50" s="394"/>
      <c r="H50" s="37"/>
      <c r="I50" s="27"/>
      <c r="J50" s="147"/>
    </row>
    <row r="51" spans="1:10" ht="48.75" customHeight="1">
      <c r="A51" s="4"/>
      <c r="B51" s="423"/>
      <c r="C51" s="425"/>
      <c r="D51" s="12"/>
      <c r="E51" s="283" t="s">
        <v>101</v>
      </c>
      <c r="F51" s="46" t="s">
        <v>74</v>
      </c>
      <c r="G51" s="9" t="s">
        <v>15</v>
      </c>
      <c r="H51" s="23">
        <v>1</v>
      </c>
      <c r="I51" s="25" t="s">
        <v>245</v>
      </c>
      <c r="J51" s="115" t="s">
        <v>51</v>
      </c>
    </row>
    <row r="52" spans="1:10" ht="48.75" customHeight="1">
      <c r="A52" s="4"/>
      <c r="B52" s="423"/>
      <c r="C52" s="425"/>
      <c r="D52" s="12"/>
      <c r="E52" s="283" t="s">
        <v>103</v>
      </c>
      <c r="F52" s="46" t="s">
        <v>74</v>
      </c>
      <c r="G52" s="9" t="s">
        <v>15</v>
      </c>
      <c r="H52" s="23"/>
      <c r="I52" s="25"/>
      <c r="J52" s="115"/>
    </row>
    <row r="53" spans="1:10" ht="48.75" customHeight="1" thickBot="1">
      <c r="A53" s="4"/>
      <c r="B53" s="439"/>
      <c r="C53" s="440"/>
      <c r="D53" s="276"/>
      <c r="E53" s="278" t="s">
        <v>102</v>
      </c>
      <c r="F53" s="148" t="s">
        <v>75</v>
      </c>
      <c r="G53" s="88" t="s">
        <v>15</v>
      </c>
      <c r="H53" s="89"/>
      <c r="I53" s="116"/>
      <c r="J53" s="117"/>
    </row>
    <row r="54" spans="1:10" ht="48.75" customHeight="1">
      <c r="A54" s="4"/>
      <c r="B54" s="447" t="s">
        <v>104</v>
      </c>
      <c r="C54" s="450" t="s">
        <v>28</v>
      </c>
      <c r="D54" s="453" t="s">
        <v>105</v>
      </c>
      <c r="E54" s="454"/>
      <c r="F54" s="149" t="s">
        <v>75</v>
      </c>
      <c r="G54" s="134" t="s">
        <v>14</v>
      </c>
      <c r="H54" s="94">
        <v>2</v>
      </c>
      <c r="I54" s="95" t="s">
        <v>246</v>
      </c>
      <c r="J54" s="96" t="s">
        <v>52</v>
      </c>
    </row>
    <row r="55" spans="1:10" ht="17.25">
      <c r="A55" s="4"/>
      <c r="B55" s="448"/>
      <c r="C55" s="451"/>
      <c r="D55" s="455" t="s">
        <v>100</v>
      </c>
      <c r="E55" s="456"/>
      <c r="F55" s="48"/>
      <c r="G55" s="60"/>
      <c r="H55" s="61"/>
      <c r="I55" s="38"/>
      <c r="J55" s="97"/>
    </row>
    <row r="56" spans="1:10" ht="48.75" customHeight="1">
      <c r="A56" s="4"/>
      <c r="B56" s="448"/>
      <c r="C56" s="451"/>
      <c r="D56" s="284"/>
      <c r="E56" s="135" t="s">
        <v>29</v>
      </c>
      <c r="F56" s="144" t="s">
        <v>75</v>
      </c>
      <c r="G56" s="8" t="s">
        <v>13</v>
      </c>
      <c r="H56" s="23">
        <v>3</v>
      </c>
      <c r="I56" s="25" t="s">
        <v>247</v>
      </c>
      <c r="J56" s="115" t="s">
        <v>52</v>
      </c>
    </row>
    <row r="57" spans="1:10" ht="48.75" customHeight="1" thickBot="1">
      <c r="A57" s="4"/>
      <c r="B57" s="449"/>
      <c r="C57" s="452"/>
      <c r="D57" s="285"/>
      <c r="E57" s="286" t="s">
        <v>30</v>
      </c>
      <c r="F57" s="150" t="s">
        <v>75</v>
      </c>
      <c r="G57" s="99" t="s">
        <v>15</v>
      </c>
      <c r="H57" s="89"/>
      <c r="I57" s="116"/>
      <c r="J57" s="117"/>
    </row>
    <row r="58" spans="1:10" ht="48.75" customHeight="1">
      <c r="A58" s="4"/>
      <c r="B58" s="447" t="s">
        <v>106</v>
      </c>
      <c r="C58" s="450" t="s">
        <v>31</v>
      </c>
      <c r="D58" s="457" t="s">
        <v>32</v>
      </c>
      <c r="E58" s="458"/>
      <c r="F58" s="149" t="s">
        <v>75</v>
      </c>
      <c r="G58" s="134" t="s">
        <v>15</v>
      </c>
      <c r="H58" s="118">
        <v>1</v>
      </c>
      <c r="I58" s="95" t="s">
        <v>248</v>
      </c>
      <c r="J58" s="96" t="s">
        <v>249</v>
      </c>
    </row>
    <row r="59" spans="1:10" ht="17.25">
      <c r="A59" s="4"/>
      <c r="B59" s="448"/>
      <c r="C59" s="451"/>
      <c r="D59" s="455" t="s">
        <v>100</v>
      </c>
      <c r="E59" s="459"/>
      <c r="F59" s="145"/>
      <c r="G59" s="60"/>
      <c r="H59" s="61"/>
      <c r="I59" s="38"/>
      <c r="J59" s="97"/>
    </row>
    <row r="60" spans="1:10" ht="48.75" customHeight="1">
      <c r="A60" s="4"/>
      <c r="B60" s="448"/>
      <c r="C60" s="451"/>
      <c r="D60" s="287"/>
      <c r="E60" s="16" t="s">
        <v>33</v>
      </c>
      <c r="F60" s="146" t="s">
        <v>74</v>
      </c>
      <c r="G60" s="110" t="s">
        <v>15</v>
      </c>
      <c r="H60" s="24">
        <v>1</v>
      </c>
      <c r="I60" s="26" t="s">
        <v>250</v>
      </c>
      <c r="J60" s="151" t="s">
        <v>53</v>
      </c>
    </row>
    <row r="61" spans="1:10" ht="48.75" customHeight="1" thickBot="1">
      <c r="A61" s="4"/>
      <c r="B61" s="449"/>
      <c r="C61" s="452"/>
      <c r="D61" s="285"/>
      <c r="E61" s="288" t="s">
        <v>107</v>
      </c>
      <c r="F61" s="150" t="s">
        <v>74</v>
      </c>
      <c r="G61" s="99" t="s">
        <v>108</v>
      </c>
      <c r="H61" s="89">
        <v>1</v>
      </c>
      <c r="I61" s="116" t="s">
        <v>251</v>
      </c>
      <c r="J61" s="117" t="s">
        <v>252</v>
      </c>
    </row>
    <row r="62" spans="1:10" ht="97.5" customHeight="1" thickBot="1">
      <c r="A62" s="4"/>
      <c r="B62" s="152" t="s">
        <v>109</v>
      </c>
      <c r="C62" s="153" t="s">
        <v>34</v>
      </c>
      <c r="D62" s="460" t="s">
        <v>110</v>
      </c>
      <c r="E62" s="461"/>
      <c r="F62" s="154" t="s">
        <v>74</v>
      </c>
      <c r="G62" s="127" t="s">
        <v>13</v>
      </c>
      <c r="H62" s="128">
        <v>3</v>
      </c>
      <c r="I62" s="129" t="s">
        <v>253</v>
      </c>
      <c r="J62" s="130" t="s">
        <v>254</v>
      </c>
    </row>
    <row r="63" spans="1:10" ht="48.75" customHeight="1">
      <c r="A63" s="4"/>
      <c r="B63" s="13"/>
      <c r="C63" s="5"/>
      <c r="D63" s="5"/>
      <c r="E63" s="5"/>
      <c r="F63" s="43"/>
      <c r="G63" s="78" t="s">
        <v>111</v>
      </c>
      <c r="H63" s="156">
        <f>SUM(H8:H62)</f>
        <v>34</v>
      </c>
      <c r="I63" s="155"/>
      <c r="J63" s="155"/>
    </row>
    <row r="64" spans="1:10" ht="15" customHeight="1">
      <c r="A64" s="4"/>
      <c r="B64" s="13"/>
      <c r="C64" s="5"/>
      <c r="D64" s="5"/>
      <c r="E64" s="5"/>
      <c r="F64" s="43"/>
      <c r="G64" s="5"/>
      <c r="H64" s="5"/>
    </row>
    <row r="65" spans="1:6" s="6" customFormat="1" ht="4.5" customHeight="1">
      <c r="A65" s="4"/>
      <c r="B65" s="7"/>
      <c r="C65" s="4"/>
      <c r="D65" s="4"/>
      <c r="E65" s="4"/>
      <c r="F65" s="49"/>
    </row>
    <row r="66" spans="1:6" s="6" customFormat="1" ht="8.25" customHeight="1">
      <c r="A66" s="4"/>
      <c r="B66" s="7"/>
      <c r="C66" s="4"/>
      <c r="D66" s="4"/>
      <c r="E66" s="4"/>
      <c r="F66" s="49"/>
    </row>
  </sheetData>
  <mergeCells count="45">
    <mergeCell ref="B58:B61"/>
    <mergeCell ref="C58:C61"/>
    <mergeCell ref="D58:E58"/>
    <mergeCell ref="D59:E59"/>
    <mergeCell ref="D62:E62"/>
    <mergeCell ref="B54:B57"/>
    <mergeCell ref="C54:C57"/>
    <mergeCell ref="D54:E54"/>
    <mergeCell ref="D55:E55"/>
    <mergeCell ref="B39:B42"/>
    <mergeCell ref="C39:C42"/>
    <mergeCell ref="D39:E39"/>
    <mergeCell ref="D40:E40"/>
    <mergeCell ref="B43:B47"/>
    <mergeCell ref="C43:C47"/>
    <mergeCell ref="D43:E43"/>
    <mergeCell ref="D48:E48"/>
    <mergeCell ref="B49:B53"/>
    <mergeCell ref="C49:C53"/>
    <mergeCell ref="D49:E49"/>
    <mergeCell ref="D50:E50"/>
    <mergeCell ref="J25:J29"/>
    <mergeCell ref="B30:B35"/>
    <mergeCell ref="C30:C35"/>
    <mergeCell ref="D30:E30"/>
    <mergeCell ref="B36:B38"/>
    <mergeCell ref="C36:C38"/>
    <mergeCell ref="D36:E36"/>
    <mergeCell ref="D37:E37"/>
    <mergeCell ref="I4:J4"/>
    <mergeCell ref="I5:J5"/>
    <mergeCell ref="B7:E7"/>
    <mergeCell ref="B8:B29"/>
    <mergeCell ref="C8:C29"/>
    <mergeCell ref="D8:E8"/>
    <mergeCell ref="F9:F15"/>
    <mergeCell ref="I9:I15"/>
    <mergeCell ref="J9:J15"/>
    <mergeCell ref="D16:E16"/>
    <mergeCell ref="F17:F23"/>
    <mergeCell ref="I17:I23"/>
    <mergeCell ref="J17:J23"/>
    <mergeCell ref="D24:E24"/>
    <mergeCell ref="F25:F29"/>
    <mergeCell ref="I25:I29"/>
  </mergeCells>
  <phoneticPr fontId="3"/>
  <dataValidations count="1">
    <dataValidation type="list" allowBlank="1" showInputMessage="1" showErrorMessage="1" sqref="H4:H5" xr:uid="{97539E7F-6769-43B2-B2E5-B083EE4E5CED}">
      <formula1>"□,■"</formula1>
    </dataValidation>
  </dataValidations>
  <pageMargins left="0.70866141732283472" right="0.70866141732283472" top="0.74803149606299213" bottom="0.74803149606299213" header="0.31496062992125984" footer="0.31496062992125984"/>
  <pageSetup paperSize="9" scale="59" fitToHeight="0" orientation="portrait" r:id="rId1"/>
  <rowBreaks count="1" manualBreakCount="1">
    <brk id="42" max="9"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L17"/>
  <sheetViews>
    <sheetView view="pageBreakPreview" zoomScale="90" zoomScaleNormal="120" zoomScaleSheetLayoutView="90" workbookViewId="0">
      <selection activeCell="L9" sqref="L9"/>
    </sheetView>
  </sheetViews>
  <sheetFormatPr defaultColWidth="9" defaultRowHeight="13.5"/>
  <cols>
    <col min="1" max="1" width="1.5" style="161" customWidth="1"/>
    <col min="2" max="2" width="4" style="161" customWidth="1"/>
    <col min="3" max="3" width="9" style="161" bestFit="1" customWidth="1"/>
    <col min="4" max="8" width="11.25" style="161" customWidth="1"/>
    <col min="9" max="12" width="10.625" style="161" customWidth="1"/>
    <col min="13" max="16384" width="9" style="161"/>
  </cols>
  <sheetData>
    <row r="1" spans="1:12" s="2" customFormat="1" ht="22.5" customHeight="1">
      <c r="A1" s="159" t="s">
        <v>55</v>
      </c>
      <c r="B1" s="6"/>
      <c r="C1" s="5"/>
      <c r="D1" s="5"/>
      <c r="E1" s="5"/>
      <c r="F1" s="5"/>
      <c r="G1" s="5"/>
      <c r="H1" s="6"/>
      <c r="I1" s="6"/>
      <c r="J1" s="6"/>
      <c r="K1" s="6"/>
      <c r="L1" s="6"/>
    </row>
    <row r="2" spans="1:12" s="2" customFormat="1" ht="22.5" customHeight="1">
      <c r="A2" s="159"/>
      <c r="B2" s="6"/>
      <c r="C2" s="5"/>
      <c r="D2" s="5"/>
      <c r="E2" s="5"/>
      <c r="F2" s="5"/>
      <c r="G2" s="5"/>
      <c r="H2" s="6"/>
      <c r="I2" s="6"/>
      <c r="J2" s="6"/>
      <c r="K2" s="6"/>
      <c r="L2" s="6"/>
    </row>
    <row r="3" spans="1:12" s="2" customFormat="1" ht="30" customHeight="1">
      <c r="A3" s="159"/>
      <c r="B3" s="6"/>
      <c r="C3" s="5"/>
      <c r="D3" s="5"/>
      <c r="E3" s="5"/>
      <c r="F3" s="5"/>
      <c r="G3" s="5"/>
      <c r="H3" s="160" t="s">
        <v>1</v>
      </c>
      <c r="I3" s="511"/>
      <c r="J3" s="512"/>
      <c r="K3" s="512"/>
      <c r="L3" s="513"/>
    </row>
    <row r="4" spans="1:12" s="2" customFormat="1" ht="22.5" customHeight="1">
      <c r="A4" s="159"/>
      <c r="B4" s="6"/>
      <c r="C4" s="5"/>
      <c r="D4" s="5"/>
      <c r="E4" s="5"/>
      <c r="F4" s="5"/>
      <c r="G4" s="5"/>
      <c r="H4" s="197"/>
      <c r="I4" s="198"/>
      <c r="J4" s="198"/>
      <c r="K4" s="198"/>
      <c r="L4" s="198"/>
    </row>
    <row r="5" spans="1:12">
      <c r="B5" s="162"/>
      <c r="C5" s="162"/>
      <c r="D5" s="162"/>
      <c r="E5" s="162"/>
      <c r="F5" s="162"/>
      <c r="G5" s="162"/>
      <c r="H5" s="189" t="s">
        <v>35</v>
      </c>
    </row>
    <row r="6" spans="1:12" s="163" customFormat="1" ht="20.100000000000001" customHeight="1">
      <c r="B6" s="164"/>
      <c r="C6" s="165"/>
      <c r="D6" s="516" t="s">
        <v>36</v>
      </c>
      <c r="E6" s="517"/>
      <c r="F6" s="494" t="s">
        <v>37</v>
      </c>
      <c r="G6" s="494"/>
      <c r="H6" s="494"/>
      <c r="I6" s="494" t="s">
        <v>38</v>
      </c>
      <c r="J6" s="494"/>
      <c r="K6" s="520" t="s">
        <v>130</v>
      </c>
      <c r="L6" s="521"/>
    </row>
    <row r="7" spans="1:12" s="166" customFormat="1" ht="30" customHeight="1">
      <c r="B7" s="167"/>
      <c r="C7" s="168"/>
      <c r="D7" s="169" t="s">
        <v>125</v>
      </c>
      <c r="E7" s="170" t="s">
        <v>126</v>
      </c>
      <c r="F7" s="309" t="s">
        <v>127</v>
      </c>
      <c r="G7" s="172" t="s">
        <v>128</v>
      </c>
      <c r="H7" s="310" t="s">
        <v>264</v>
      </c>
      <c r="I7" s="190" t="s">
        <v>129</v>
      </c>
      <c r="J7" s="191" t="s">
        <v>269</v>
      </c>
      <c r="K7" s="190" t="s">
        <v>267</v>
      </c>
      <c r="L7" s="191" t="s">
        <v>268</v>
      </c>
    </row>
    <row r="8" spans="1:12" s="163" customFormat="1" ht="26.25" customHeight="1">
      <c r="B8" s="514" t="s">
        <v>39</v>
      </c>
      <c r="C8" s="515"/>
      <c r="D8" s="174" t="str">
        <f>IF(D9="","",D9-D10+D11)</f>
        <v/>
      </c>
      <c r="E8" s="175">
        <f t="shared" ref="E8:H8" si="0">IF(E9="","",E9-E10+E11)</f>
        <v>9815507</v>
      </c>
      <c r="F8" s="176">
        <f t="shared" si="0"/>
        <v>11181534</v>
      </c>
      <c r="G8" s="177">
        <f t="shared" si="0"/>
        <v>13811500</v>
      </c>
      <c r="H8" s="175">
        <f t="shared" si="0"/>
        <v>14794000</v>
      </c>
      <c r="I8" s="194" t="str">
        <f>IF(D8="","",IF(D8&lt;=0,0,($H$8-D8)/D8*3/4))</f>
        <v/>
      </c>
      <c r="J8" s="195">
        <f>IF(E8="","",IF(E8&lt;=0,0,($H$8-E8)/E8))</f>
        <v>0.50720691249061312</v>
      </c>
      <c r="K8" s="192" t="str">
        <f>IF(D8="","",IF(D8&lt;=0,$H$8*3/4/10000,($H$8-D8)*3/4/10000))</f>
        <v/>
      </c>
      <c r="L8" s="193">
        <f>IF(E8="","",IF(E8&lt;=0,$H$8/10000,($H$8-E8)/10000))</f>
        <v>497.84930000000003</v>
      </c>
    </row>
    <row r="9" spans="1:12" s="163" customFormat="1" ht="26.25" customHeight="1">
      <c r="B9" s="518"/>
      <c r="C9" s="3" t="s">
        <v>40</v>
      </c>
      <c r="D9" s="178"/>
      <c r="E9" s="179">
        <v>69152285</v>
      </c>
      <c r="F9" s="180">
        <v>62467534</v>
      </c>
      <c r="G9" s="181">
        <v>72648500</v>
      </c>
      <c r="H9" s="182">
        <v>78731000</v>
      </c>
      <c r="J9" s="1"/>
      <c r="L9" s="1"/>
    </row>
    <row r="10" spans="1:12" s="163" customFormat="1" ht="26.25" customHeight="1">
      <c r="B10" s="518"/>
      <c r="C10" s="3" t="s">
        <v>41</v>
      </c>
      <c r="D10" s="180"/>
      <c r="E10" s="182">
        <v>77279406</v>
      </c>
      <c r="F10" s="180">
        <v>69186000</v>
      </c>
      <c r="G10" s="181">
        <v>80167000</v>
      </c>
      <c r="H10" s="182">
        <v>85267000</v>
      </c>
    </row>
    <row r="11" spans="1:12" s="163" customFormat="1" ht="26.25" customHeight="1">
      <c r="B11" s="519"/>
      <c r="C11" s="3" t="s">
        <v>42</v>
      </c>
      <c r="D11" s="180"/>
      <c r="E11" s="182">
        <v>17942628</v>
      </c>
      <c r="F11" s="180">
        <v>17900000</v>
      </c>
      <c r="G11" s="181">
        <v>21330000</v>
      </c>
      <c r="H11" s="182">
        <v>21330000</v>
      </c>
    </row>
    <row r="13" spans="1:12" ht="18" customHeight="1">
      <c r="B13" s="491"/>
      <c r="C13" s="491"/>
      <c r="D13" s="491"/>
      <c r="E13" s="492" t="s">
        <v>6</v>
      </c>
      <c r="F13" s="493"/>
      <c r="G13" s="505" t="s">
        <v>124</v>
      </c>
      <c r="H13" s="506"/>
      <c r="I13" s="506"/>
      <c r="J13" s="506"/>
      <c r="K13" s="506"/>
      <c r="L13" s="507"/>
    </row>
    <row r="14" spans="1:12" ht="20.100000000000001" customHeight="1">
      <c r="B14" s="495" t="s">
        <v>123</v>
      </c>
      <c r="C14" s="496"/>
      <c r="D14" s="497"/>
      <c r="E14" s="498" t="s">
        <v>256</v>
      </c>
      <c r="F14" s="498"/>
      <c r="G14" s="183"/>
      <c r="H14" s="184"/>
      <c r="I14" s="184"/>
      <c r="J14" s="196"/>
      <c r="K14" s="184"/>
      <c r="L14" s="185"/>
    </row>
    <row r="15" spans="1:12" s="163" customFormat="1" ht="30" customHeight="1">
      <c r="B15" s="186"/>
      <c r="C15" s="499" t="s">
        <v>120</v>
      </c>
      <c r="D15" s="500"/>
      <c r="E15" s="498"/>
      <c r="F15" s="498"/>
      <c r="G15" s="508" t="s">
        <v>257</v>
      </c>
      <c r="H15" s="508"/>
      <c r="I15" s="508"/>
      <c r="J15" s="508"/>
      <c r="K15" s="508"/>
      <c r="L15" s="508"/>
    </row>
    <row r="16" spans="1:12" s="163" customFormat="1" ht="30" customHeight="1">
      <c r="B16" s="187"/>
      <c r="C16" s="501" t="s">
        <v>121</v>
      </c>
      <c r="D16" s="502"/>
      <c r="E16" s="498"/>
      <c r="F16" s="498"/>
      <c r="G16" s="509" t="s">
        <v>258</v>
      </c>
      <c r="H16" s="509"/>
      <c r="I16" s="509"/>
      <c r="J16" s="509"/>
      <c r="K16" s="509"/>
      <c r="L16" s="509"/>
    </row>
    <row r="17" spans="2:12" s="163" customFormat="1" ht="30" customHeight="1">
      <c r="B17" s="188"/>
      <c r="C17" s="503" t="s">
        <v>42</v>
      </c>
      <c r="D17" s="504"/>
      <c r="E17" s="498"/>
      <c r="F17" s="498"/>
      <c r="G17" s="510" t="s">
        <v>259</v>
      </c>
      <c r="H17" s="510"/>
      <c r="I17" s="510"/>
      <c r="J17" s="510"/>
      <c r="K17" s="510"/>
      <c r="L17" s="510"/>
    </row>
  </sheetData>
  <mergeCells count="18">
    <mergeCell ref="C17:D17"/>
    <mergeCell ref="G17:L17"/>
    <mergeCell ref="B9:B11"/>
    <mergeCell ref="B13:D13"/>
    <mergeCell ref="E13:F13"/>
    <mergeCell ref="G13:L13"/>
    <mergeCell ref="B14:D14"/>
    <mergeCell ref="E14:F17"/>
    <mergeCell ref="C15:D15"/>
    <mergeCell ref="G15:L15"/>
    <mergeCell ref="C16:D16"/>
    <mergeCell ref="G16:L16"/>
    <mergeCell ref="B8:C8"/>
    <mergeCell ref="I3:L3"/>
    <mergeCell ref="D6:E6"/>
    <mergeCell ref="F6:H6"/>
    <mergeCell ref="I6:J6"/>
    <mergeCell ref="K6:L6"/>
  </mergeCells>
  <phoneticPr fontId="3"/>
  <pageMargins left="0.51181102362204722" right="0.51181102362204722" top="0.55118110236220474" bottom="0.55118110236220474" header="0.31496062992125984" footer="0.31496062992125984"/>
  <pageSetup paperSize="9" scale="82"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1:L61"/>
  <sheetViews>
    <sheetView view="pageBreakPreview" zoomScale="80" zoomScaleNormal="100" zoomScaleSheetLayoutView="80" workbookViewId="0">
      <pane xSplit="6" ySplit="3" topLeftCell="G34" activePane="bottomRight" state="frozen"/>
      <selection activeCell="J1" sqref="J1"/>
      <selection pane="topRight" activeCell="J1" sqref="J1"/>
      <selection pane="bottomLeft" activeCell="J1" sqref="J1"/>
      <selection pane="bottomRight" activeCell="J3" sqref="J3"/>
    </sheetView>
  </sheetViews>
  <sheetFormatPr defaultColWidth="9" defaultRowHeight="13.5"/>
  <cols>
    <col min="1" max="3" width="3.625" style="200" customWidth="1"/>
    <col min="4" max="4" width="11.375" style="200" customWidth="1"/>
    <col min="5" max="5" width="12.875" style="200" customWidth="1"/>
    <col min="6" max="6" width="7.875" style="313" customWidth="1"/>
    <col min="7" max="10" width="15.625" style="200" customWidth="1"/>
    <col min="11" max="11" width="23" style="200" customWidth="1"/>
    <col min="12" max="12" width="12.75" style="200" customWidth="1"/>
    <col min="13" max="16384" width="9" style="200"/>
  </cols>
  <sheetData>
    <row r="1" spans="1:12" ht="29.25" customHeight="1" thickBot="1">
      <c r="A1" s="311" t="s">
        <v>191</v>
      </c>
      <c r="B1" s="199"/>
      <c r="C1" s="199"/>
    </row>
    <row r="2" spans="1:12" ht="36.75" customHeight="1" thickBot="1">
      <c r="A2" s="525" t="s">
        <v>216</v>
      </c>
      <c r="B2" s="526"/>
      <c r="C2" s="526"/>
      <c r="D2" s="527"/>
      <c r="E2" s="528"/>
      <c r="F2" s="529"/>
      <c r="G2" s="201" t="s">
        <v>271</v>
      </c>
      <c r="H2" s="202" t="s">
        <v>272</v>
      </c>
      <c r="I2" s="203" t="s">
        <v>273</v>
      </c>
      <c r="J2" s="204" t="s">
        <v>274</v>
      </c>
      <c r="K2" s="204" t="s">
        <v>135</v>
      </c>
    </row>
    <row r="3" spans="1:12" ht="23.25" customHeight="1">
      <c r="A3" s="290" t="s">
        <v>189</v>
      </c>
      <c r="B3" s="291"/>
      <c r="C3" s="291"/>
      <c r="D3" s="291"/>
      <c r="E3" s="291"/>
      <c r="F3" s="292"/>
      <c r="G3" s="214">
        <f>SUM(G7,G11,G15,G19,G20,G21)</f>
        <v>48820000</v>
      </c>
      <c r="H3" s="215">
        <f t="shared" ref="H3:J3" si="0">SUM(H7,H11,H15,H19,H20,H21)</f>
        <v>47508750</v>
      </c>
      <c r="I3" s="216">
        <f t="shared" si="0"/>
        <v>49942500</v>
      </c>
      <c r="J3" s="327">
        <f t="shared" si="0"/>
        <v>52792500</v>
      </c>
      <c r="K3" s="398"/>
      <c r="L3" s="200" t="s">
        <v>262</v>
      </c>
    </row>
    <row r="4" spans="1:12" ht="23.25" customHeight="1">
      <c r="A4" s="205"/>
      <c r="B4" s="530" t="s">
        <v>228</v>
      </c>
      <c r="C4" s="533" t="s">
        <v>221</v>
      </c>
      <c r="D4" s="534"/>
      <c r="E4" s="206" t="s">
        <v>194</v>
      </c>
      <c r="F4" s="314" t="s">
        <v>192</v>
      </c>
      <c r="G4" s="376">
        <v>2500</v>
      </c>
      <c r="H4" s="377">
        <v>2600</v>
      </c>
      <c r="I4" s="378">
        <v>2700</v>
      </c>
      <c r="J4" s="379">
        <v>2900</v>
      </c>
      <c r="K4" s="399" t="s">
        <v>260</v>
      </c>
      <c r="L4" s="413">
        <f>J4-G4</f>
        <v>400</v>
      </c>
    </row>
    <row r="5" spans="1:12" ht="23.25" customHeight="1">
      <c r="A5" s="205"/>
      <c r="B5" s="531"/>
      <c r="C5" s="535"/>
      <c r="D5" s="536"/>
      <c r="E5" s="207" t="s">
        <v>195</v>
      </c>
      <c r="F5" s="315" t="s">
        <v>193</v>
      </c>
      <c r="G5" s="380">
        <v>508</v>
      </c>
      <c r="H5" s="381">
        <v>510</v>
      </c>
      <c r="I5" s="382">
        <v>510</v>
      </c>
      <c r="J5" s="383">
        <v>510</v>
      </c>
      <c r="K5" s="400"/>
      <c r="L5" s="413">
        <f t="shared" ref="L5:L59" si="1">J5-G5</f>
        <v>2</v>
      </c>
    </row>
    <row r="6" spans="1:12" ht="23.25" customHeight="1">
      <c r="A6" s="205"/>
      <c r="B6" s="531"/>
      <c r="C6" s="535"/>
      <c r="D6" s="536"/>
      <c r="E6" s="207" t="s">
        <v>198</v>
      </c>
      <c r="F6" s="315" t="s">
        <v>220</v>
      </c>
      <c r="G6" s="236">
        <v>248</v>
      </c>
      <c r="H6" s="237">
        <v>250</v>
      </c>
      <c r="I6" s="238">
        <v>250</v>
      </c>
      <c r="J6" s="239">
        <v>250</v>
      </c>
      <c r="K6" s="400"/>
      <c r="L6" s="413">
        <f t="shared" si="1"/>
        <v>2</v>
      </c>
    </row>
    <row r="7" spans="1:12" ht="23.25" customHeight="1">
      <c r="A7" s="205"/>
      <c r="B7" s="531"/>
      <c r="C7" s="537"/>
      <c r="D7" s="538"/>
      <c r="E7" s="208" t="s">
        <v>197</v>
      </c>
      <c r="F7" s="316" t="s">
        <v>196</v>
      </c>
      <c r="G7" s="240">
        <v>35700000</v>
      </c>
      <c r="H7" s="241">
        <f>H4/10*H5*H6</f>
        <v>33150000</v>
      </c>
      <c r="I7" s="242">
        <f t="shared" ref="I7:J7" si="2">I4/10*I5*I6</f>
        <v>34425000</v>
      </c>
      <c r="J7" s="243">
        <f t="shared" si="2"/>
        <v>36975000</v>
      </c>
      <c r="K7" s="401"/>
      <c r="L7" s="413">
        <f t="shared" si="1"/>
        <v>1275000</v>
      </c>
    </row>
    <row r="8" spans="1:12" ht="23.25" customHeight="1">
      <c r="A8" s="205"/>
      <c r="B8" s="531"/>
      <c r="C8" s="533" t="s">
        <v>236</v>
      </c>
      <c r="D8" s="534"/>
      <c r="E8" s="206" t="s">
        <v>136</v>
      </c>
      <c r="F8" s="314" t="s">
        <v>192</v>
      </c>
      <c r="G8" s="376">
        <v>1000</v>
      </c>
      <c r="H8" s="377">
        <v>1100</v>
      </c>
      <c r="I8" s="378">
        <v>1200</v>
      </c>
      <c r="J8" s="379">
        <v>1200</v>
      </c>
      <c r="K8" s="399" t="s">
        <v>261</v>
      </c>
      <c r="L8" s="413">
        <f t="shared" si="1"/>
        <v>200</v>
      </c>
    </row>
    <row r="9" spans="1:12" ht="23.25" customHeight="1">
      <c r="A9" s="205"/>
      <c r="B9" s="531"/>
      <c r="C9" s="535"/>
      <c r="D9" s="536"/>
      <c r="E9" s="207" t="s">
        <v>137</v>
      </c>
      <c r="F9" s="315" t="s">
        <v>193</v>
      </c>
      <c r="G9" s="380">
        <v>248</v>
      </c>
      <c r="H9" s="381">
        <v>280</v>
      </c>
      <c r="I9" s="382">
        <v>280</v>
      </c>
      <c r="J9" s="383">
        <v>280</v>
      </c>
      <c r="K9" s="400"/>
      <c r="L9" s="413">
        <f t="shared" si="1"/>
        <v>32</v>
      </c>
    </row>
    <row r="10" spans="1:12" ht="23.25" customHeight="1">
      <c r="A10" s="205"/>
      <c r="B10" s="531"/>
      <c r="C10" s="535"/>
      <c r="D10" s="536"/>
      <c r="E10" s="207" t="s">
        <v>138</v>
      </c>
      <c r="F10" s="315" t="s">
        <v>220</v>
      </c>
      <c r="G10" s="236">
        <v>150</v>
      </c>
      <c r="H10" s="237">
        <v>150</v>
      </c>
      <c r="I10" s="238">
        <v>150</v>
      </c>
      <c r="J10" s="239">
        <v>150</v>
      </c>
      <c r="K10" s="400"/>
      <c r="L10" s="413">
        <f t="shared" si="1"/>
        <v>0</v>
      </c>
    </row>
    <row r="11" spans="1:12" ht="23.25" customHeight="1">
      <c r="A11" s="205"/>
      <c r="B11" s="531"/>
      <c r="C11" s="537"/>
      <c r="D11" s="538"/>
      <c r="E11" s="208" t="s">
        <v>139</v>
      </c>
      <c r="F11" s="316" t="s">
        <v>196</v>
      </c>
      <c r="G11" s="240">
        <f>G8*G9/10*G10</f>
        <v>3720000</v>
      </c>
      <c r="H11" s="241">
        <f t="shared" ref="H11:J11" si="3">H8*H9/10*H10</f>
        <v>4620000</v>
      </c>
      <c r="I11" s="242">
        <f t="shared" si="3"/>
        <v>5040000</v>
      </c>
      <c r="J11" s="243">
        <f t="shared" si="3"/>
        <v>5040000</v>
      </c>
      <c r="K11" s="401"/>
      <c r="L11" s="413">
        <f t="shared" si="1"/>
        <v>1320000</v>
      </c>
    </row>
    <row r="12" spans="1:12" ht="23.25" customHeight="1">
      <c r="A12" s="205"/>
      <c r="B12" s="531"/>
      <c r="C12" s="533" t="s">
        <v>237</v>
      </c>
      <c r="D12" s="534"/>
      <c r="E12" s="206" t="s">
        <v>136</v>
      </c>
      <c r="F12" s="314" t="s">
        <v>192</v>
      </c>
      <c r="G12" s="376">
        <v>40.799999999999997</v>
      </c>
      <c r="H12" s="377">
        <v>45</v>
      </c>
      <c r="I12" s="378">
        <v>90</v>
      </c>
      <c r="J12" s="379">
        <v>90</v>
      </c>
      <c r="K12" s="399"/>
      <c r="L12" s="413">
        <f t="shared" si="1"/>
        <v>49.2</v>
      </c>
    </row>
    <row r="13" spans="1:12" ht="23.25" customHeight="1">
      <c r="A13" s="205"/>
      <c r="B13" s="531"/>
      <c r="C13" s="535"/>
      <c r="D13" s="536"/>
      <c r="E13" s="207" t="s">
        <v>137</v>
      </c>
      <c r="F13" s="315" t="s">
        <v>193</v>
      </c>
      <c r="G13" s="380">
        <v>1500</v>
      </c>
      <c r="H13" s="381">
        <v>1500</v>
      </c>
      <c r="I13" s="382">
        <v>1500</v>
      </c>
      <c r="J13" s="383">
        <v>1500</v>
      </c>
      <c r="K13" s="400"/>
      <c r="L13" s="413">
        <f t="shared" si="1"/>
        <v>0</v>
      </c>
    </row>
    <row r="14" spans="1:12" ht="23.25" customHeight="1">
      <c r="A14" s="205"/>
      <c r="B14" s="531"/>
      <c r="C14" s="535"/>
      <c r="D14" s="536"/>
      <c r="E14" s="207" t="s">
        <v>138</v>
      </c>
      <c r="F14" s="315" t="s">
        <v>220</v>
      </c>
      <c r="G14" s="236">
        <f>G15/(G12/10*G13)</f>
        <v>65.359477124183002</v>
      </c>
      <c r="H14" s="237">
        <v>65</v>
      </c>
      <c r="I14" s="238">
        <v>65</v>
      </c>
      <c r="J14" s="239">
        <v>65</v>
      </c>
      <c r="K14" s="400"/>
      <c r="L14" s="413">
        <f t="shared" si="1"/>
        <v>-0.35947712418300171</v>
      </c>
    </row>
    <row r="15" spans="1:12" ht="23.25" customHeight="1">
      <c r="A15" s="205"/>
      <c r="B15" s="531"/>
      <c r="C15" s="537"/>
      <c r="D15" s="538"/>
      <c r="E15" s="208" t="s">
        <v>139</v>
      </c>
      <c r="F15" s="316" t="s">
        <v>196</v>
      </c>
      <c r="G15" s="240">
        <v>400000</v>
      </c>
      <c r="H15" s="241">
        <f>H12/10*H13*H14</f>
        <v>438750</v>
      </c>
      <c r="I15" s="242">
        <f t="shared" ref="I15:J15" si="4">I12/10*I13*I14</f>
        <v>877500</v>
      </c>
      <c r="J15" s="243">
        <f t="shared" si="4"/>
        <v>877500</v>
      </c>
      <c r="K15" s="401"/>
      <c r="L15" s="413">
        <f t="shared" si="1"/>
        <v>477500</v>
      </c>
    </row>
    <row r="16" spans="1:12" ht="23.25" customHeight="1">
      <c r="A16" s="205"/>
      <c r="B16" s="531"/>
      <c r="C16" s="533"/>
      <c r="D16" s="534"/>
      <c r="E16" s="206" t="s">
        <v>136</v>
      </c>
      <c r="F16" s="314" t="s">
        <v>192</v>
      </c>
      <c r="G16" s="376"/>
      <c r="H16" s="377"/>
      <c r="I16" s="378"/>
      <c r="J16" s="379"/>
      <c r="K16" s="399"/>
      <c r="L16" s="413">
        <f t="shared" si="1"/>
        <v>0</v>
      </c>
    </row>
    <row r="17" spans="1:12" ht="23.25" customHeight="1">
      <c r="A17" s="205"/>
      <c r="B17" s="531"/>
      <c r="C17" s="535"/>
      <c r="D17" s="536"/>
      <c r="E17" s="207" t="s">
        <v>137</v>
      </c>
      <c r="F17" s="315" t="s">
        <v>193</v>
      </c>
      <c r="G17" s="380"/>
      <c r="H17" s="381"/>
      <c r="I17" s="382"/>
      <c r="J17" s="383"/>
      <c r="K17" s="400"/>
      <c r="L17" s="413">
        <f t="shared" si="1"/>
        <v>0</v>
      </c>
    </row>
    <row r="18" spans="1:12" ht="23.25" customHeight="1">
      <c r="A18" s="205"/>
      <c r="B18" s="531"/>
      <c r="C18" s="535"/>
      <c r="D18" s="536"/>
      <c r="E18" s="207" t="s">
        <v>138</v>
      </c>
      <c r="F18" s="315" t="s">
        <v>220</v>
      </c>
      <c r="G18" s="236"/>
      <c r="H18" s="237"/>
      <c r="I18" s="238"/>
      <c r="J18" s="239"/>
      <c r="K18" s="400"/>
      <c r="L18" s="413">
        <f t="shared" si="1"/>
        <v>0</v>
      </c>
    </row>
    <row r="19" spans="1:12" ht="23.25" customHeight="1">
      <c r="A19" s="205"/>
      <c r="B19" s="531"/>
      <c r="C19" s="537"/>
      <c r="D19" s="538"/>
      <c r="E19" s="208" t="s">
        <v>139</v>
      </c>
      <c r="F19" s="316" t="s">
        <v>196</v>
      </c>
      <c r="G19" s="240"/>
      <c r="H19" s="241"/>
      <c r="I19" s="242"/>
      <c r="J19" s="243"/>
      <c r="K19" s="401"/>
      <c r="L19" s="413">
        <f t="shared" si="1"/>
        <v>0</v>
      </c>
    </row>
    <row r="20" spans="1:12" ht="23.25" customHeight="1">
      <c r="A20" s="205"/>
      <c r="B20" s="532"/>
      <c r="C20" s="307" t="s">
        <v>140</v>
      </c>
      <c r="D20" s="307"/>
      <c r="E20" s="210"/>
      <c r="F20" s="317" t="s">
        <v>196</v>
      </c>
      <c r="G20" s="247">
        <v>0</v>
      </c>
      <c r="H20" s="248">
        <v>300000</v>
      </c>
      <c r="I20" s="249">
        <v>600000</v>
      </c>
      <c r="J20" s="250">
        <v>900000</v>
      </c>
      <c r="K20" s="402"/>
      <c r="L20" s="413">
        <f t="shared" si="1"/>
        <v>900000</v>
      </c>
    </row>
    <row r="21" spans="1:12" ht="23.25" customHeight="1" thickBot="1">
      <c r="A21" s="211" t="s">
        <v>141</v>
      </c>
      <c r="B21" s="329" t="s">
        <v>227</v>
      </c>
      <c r="C21" s="305"/>
      <c r="D21" s="305"/>
      <c r="E21" s="347"/>
      <c r="F21" s="318" t="s">
        <v>196</v>
      </c>
      <c r="G21" s="252">
        <v>9000000</v>
      </c>
      <c r="H21" s="253">
        <v>9000000</v>
      </c>
      <c r="I21" s="254">
        <v>9000000</v>
      </c>
      <c r="J21" s="255">
        <v>9000000</v>
      </c>
      <c r="K21" s="403"/>
      <c r="L21" s="413">
        <f t="shared" si="1"/>
        <v>0</v>
      </c>
    </row>
    <row r="22" spans="1:12" ht="23.25" customHeight="1">
      <c r="A22" s="290" t="s">
        <v>199</v>
      </c>
      <c r="B22" s="291"/>
      <c r="C22" s="291"/>
      <c r="D22" s="291"/>
      <c r="E22" s="292"/>
      <c r="F22" s="323" t="s">
        <v>196</v>
      </c>
      <c r="G22" s="214">
        <f>SUM(G23,G47,G55)</f>
        <v>57980518</v>
      </c>
      <c r="H22" s="215">
        <f>SUM(H23,H47,H55)</f>
        <v>58141866</v>
      </c>
      <c r="I22" s="216">
        <f>SUM(I23,I47,I55)</f>
        <v>59478404</v>
      </c>
      <c r="J22" s="217">
        <f>SUM(J23,J47,J55)</f>
        <v>59478405</v>
      </c>
      <c r="K22" s="404"/>
      <c r="L22" s="413">
        <f t="shared" si="1"/>
        <v>1497887</v>
      </c>
    </row>
    <row r="23" spans="1:12" ht="23.25" customHeight="1">
      <c r="A23" s="219"/>
      <c r="B23" s="328" t="s">
        <v>230</v>
      </c>
      <c r="C23" s="345"/>
      <c r="D23" s="345"/>
      <c r="E23" s="346"/>
      <c r="F23" s="319" t="s">
        <v>196</v>
      </c>
      <c r="G23" s="293">
        <f>SUM(G24:G46)</f>
        <v>35460719</v>
      </c>
      <c r="H23" s="294">
        <f>SUM(H25:H30,-H31,H33:H36,H37:H46)</f>
        <v>35858289</v>
      </c>
      <c r="I23" s="295">
        <f>SUM(I25:I30,-I31,I33:I36,I37:I46)</f>
        <v>37194826</v>
      </c>
      <c r="J23" s="296">
        <f>SUM(J25:J30,-J31,J33:J36,J37:J46)</f>
        <v>37194826</v>
      </c>
      <c r="K23" s="405"/>
      <c r="L23" s="413">
        <f t="shared" si="1"/>
        <v>1734107</v>
      </c>
    </row>
    <row r="24" spans="1:12" ht="23.25" customHeight="1">
      <c r="A24" s="219"/>
      <c r="B24" s="325"/>
      <c r="C24" s="209" t="s">
        <v>231</v>
      </c>
      <c r="D24" s="307"/>
      <c r="E24" s="221"/>
      <c r="F24" s="320" t="s">
        <v>196</v>
      </c>
      <c r="G24" s="257">
        <v>0</v>
      </c>
      <c r="H24" s="233">
        <v>0</v>
      </c>
      <c r="I24" s="234">
        <v>0</v>
      </c>
      <c r="J24" s="235">
        <v>0</v>
      </c>
      <c r="K24" s="399"/>
      <c r="L24" s="413">
        <f t="shared" si="1"/>
        <v>0</v>
      </c>
    </row>
    <row r="25" spans="1:12" ht="23.25" customHeight="1">
      <c r="A25" s="219"/>
      <c r="B25" s="348"/>
      <c r="C25" s="522" t="s">
        <v>206</v>
      </c>
      <c r="D25" s="220" t="s">
        <v>200</v>
      </c>
      <c r="E25" s="221"/>
      <c r="F25" s="320" t="s">
        <v>196</v>
      </c>
      <c r="G25" s="257">
        <v>0</v>
      </c>
      <c r="H25" s="233">
        <v>0</v>
      </c>
      <c r="I25" s="234">
        <v>0</v>
      </c>
      <c r="J25" s="235">
        <v>0</v>
      </c>
      <c r="K25" s="399"/>
      <c r="L25" s="413">
        <f t="shared" si="1"/>
        <v>0</v>
      </c>
    </row>
    <row r="26" spans="1:12" ht="23.25" customHeight="1">
      <c r="A26" s="219"/>
      <c r="B26" s="348"/>
      <c r="C26" s="523"/>
      <c r="D26" s="222" t="s">
        <v>142</v>
      </c>
      <c r="E26" s="223"/>
      <c r="F26" s="322" t="s">
        <v>196</v>
      </c>
      <c r="G26" s="258">
        <v>1832900</v>
      </c>
      <c r="H26" s="237">
        <v>1850000</v>
      </c>
      <c r="I26" s="238">
        <v>1850000</v>
      </c>
      <c r="J26" s="239">
        <v>1850000</v>
      </c>
      <c r="K26" s="400"/>
      <c r="L26" s="413">
        <f t="shared" si="1"/>
        <v>17100</v>
      </c>
    </row>
    <row r="27" spans="1:12" ht="23.25" customHeight="1">
      <c r="A27" s="219"/>
      <c r="B27" s="348"/>
      <c r="C27" s="523"/>
      <c r="D27" s="222" t="s">
        <v>143</v>
      </c>
      <c r="E27" s="223"/>
      <c r="F27" s="322" t="s">
        <v>196</v>
      </c>
      <c r="G27" s="258">
        <v>1643330</v>
      </c>
      <c r="H27" s="237">
        <v>2000000</v>
      </c>
      <c r="I27" s="238">
        <v>2000000</v>
      </c>
      <c r="J27" s="239">
        <v>2000000</v>
      </c>
      <c r="K27" s="400"/>
      <c r="L27" s="413">
        <f t="shared" si="1"/>
        <v>356670</v>
      </c>
    </row>
    <row r="28" spans="1:12" ht="23.25" customHeight="1">
      <c r="A28" s="219"/>
      <c r="B28" s="348"/>
      <c r="C28" s="523"/>
      <c r="D28" s="222" t="s">
        <v>201</v>
      </c>
      <c r="E28" s="223"/>
      <c r="F28" s="322" t="s">
        <v>196</v>
      </c>
      <c r="G28" s="258">
        <v>1176200</v>
      </c>
      <c r="H28" s="237">
        <v>1200000</v>
      </c>
      <c r="I28" s="238">
        <v>1200000</v>
      </c>
      <c r="J28" s="239">
        <v>1200000</v>
      </c>
      <c r="K28" s="400"/>
      <c r="L28" s="413">
        <f t="shared" si="1"/>
        <v>23800</v>
      </c>
    </row>
    <row r="29" spans="1:12" ht="23.25" customHeight="1">
      <c r="A29" s="219"/>
      <c r="B29" s="348"/>
      <c r="C29" s="523"/>
      <c r="D29" s="222" t="s">
        <v>145</v>
      </c>
      <c r="E29" s="223"/>
      <c r="F29" s="322" t="s">
        <v>196</v>
      </c>
      <c r="G29" s="258">
        <v>45000</v>
      </c>
      <c r="H29" s="237">
        <v>45000</v>
      </c>
      <c r="I29" s="238">
        <v>45000</v>
      </c>
      <c r="J29" s="239">
        <v>45000</v>
      </c>
      <c r="K29" s="400"/>
      <c r="L29" s="413">
        <f t="shared" si="1"/>
        <v>0</v>
      </c>
    </row>
    <row r="30" spans="1:12" ht="23.25" customHeight="1">
      <c r="A30" s="219"/>
      <c r="B30" s="348"/>
      <c r="C30" s="523"/>
      <c r="D30" s="344"/>
      <c r="E30" s="337"/>
      <c r="F30" s="338" t="s">
        <v>196</v>
      </c>
      <c r="G30" s="339"/>
      <c r="H30" s="340"/>
      <c r="I30" s="341"/>
      <c r="J30" s="342"/>
      <c r="K30" s="406"/>
      <c r="L30" s="413">
        <f t="shared" si="1"/>
        <v>0</v>
      </c>
    </row>
    <row r="31" spans="1:12" ht="23.25" customHeight="1">
      <c r="A31" s="219"/>
      <c r="B31" s="348"/>
      <c r="C31" s="524"/>
      <c r="D31" s="332" t="s">
        <v>200</v>
      </c>
      <c r="E31" s="333"/>
      <c r="F31" s="334" t="s">
        <v>196</v>
      </c>
      <c r="G31" s="384">
        <v>0</v>
      </c>
      <c r="H31" s="385">
        <v>0</v>
      </c>
      <c r="I31" s="386">
        <v>0</v>
      </c>
      <c r="J31" s="387">
        <v>0</v>
      </c>
      <c r="K31" s="401"/>
      <c r="L31" s="413">
        <f t="shared" si="1"/>
        <v>0</v>
      </c>
    </row>
    <row r="32" spans="1:12" ht="23.25" customHeight="1">
      <c r="A32" s="219"/>
      <c r="B32" s="348"/>
      <c r="C32" s="209" t="s">
        <v>232</v>
      </c>
      <c r="D32" s="307"/>
      <c r="E32" s="221"/>
      <c r="F32" s="320" t="s">
        <v>196</v>
      </c>
      <c r="G32" s="390">
        <v>0</v>
      </c>
      <c r="H32" s="391">
        <v>0</v>
      </c>
      <c r="I32" s="392">
        <v>0</v>
      </c>
      <c r="J32" s="393">
        <v>0</v>
      </c>
      <c r="K32" s="399"/>
      <c r="L32" s="413">
        <f t="shared" si="1"/>
        <v>0</v>
      </c>
    </row>
    <row r="33" spans="1:12" ht="23.25" customHeight="1">
      <c r="A33" s="219"/>
      <c r="B33" s="312"/>
      <c r="C33" s="522" t="s">
        <v>205</v>
      </c>
      <c r="D33" s="220" t="s">
        <v>222</v>
      </c>
      <c r="E33" s="221"/>
      <c r="F33" s="320" t="s">
        <v>196</v>
      </c>
      <c r="G33" s="257">
        <v>3000000</v>
      </c>
      <c r="H33" s="233">
        <v>3000000</v>
      </c>
      <c r="I33" s="234">
        <v>3000000</v>
      </c>
      <c r="J33" s="235">
        <v>3000000</v>
      </c>
      <c r="K33" s="399"/>
      <c r="L33" s="413">
        <f t="shared" si="1"/>
        <v>0</v>
      </c>
    </row>
    <row r="34" spans="1:12" ht="23.25" customHeight="1">
      <c r="A34" s="219"/>
      <c r="B34" s="312"/>
      <c r="C34" s="523"/>
      <c r="D34" s="222" t="s">
        <v>223</v>
      </c>
      <c r="E34" s="223"/>
      <c r="F34" s="322" t="s">
        <v>196</v>
      </c>
      <c r="G34" s="258">
        <v>1000000</v>
      </c>
      <c r="H34" s="237">
        <v>1000000</v>
      </c>
      <c r="I34" s="238">
        <v>1000000</v>
      </c>
      <c r="J34" s="239">
        <v>1000000</v>
      </c>
      <c r="K34" s="400"/>
      <c r="L34" s="413">
        <f t="shared" si="1"/>
        <v>0</v>
      </c>
    </row>
    <row r="35" spans="1:12" ht="23.25" customHeight="1">
      <c r="A35" s="219"/>
      <c r="B35" s="312"/>
      <c r="C35" s="523"/>
      <c r="D35" s="222" t="s">
        <v>224</v>
      </c>
      <c r="E35" s="223"/>
      <c r="F35" s="322" t="s">
        <v>196</v>
      </c>
      <c r="G35" s="258">
        <v>500000</v>
      </c>
      <c r="H35" s="237">
        <v>500000</v>
      </c>
      <c r="I35" s="238">
        <v>500000</v>
      </c>
      <c r="J35" s="239">
        <v>500000</v>
      </c>
      <c r="K35" s="400"/>
      <c r="L35" s="413">
        <f t="shared" si="1"/>
        <v>0</v>
      </c>
    </row>
    <row r="36" spans="1:12" ht="23.25" customHeight="1">
      <c r="A36" s="219"/>
      <c r="B36" s="312"/>
      <c r="C36" s="524"/>
      <c r="D36" s="332" t="s">
        <v>225</v>
      </c>
      <c r="E36" s="333"/>
      <c r="F36" s="334" t="s">
        <v>196</v>
      </c>
      <c r="G36" s="335">
        <v>62500</v>
      </c>
      <c r="H36" s="241">
        <v>62500</v>
      </c>
      <c r="I36" s="242">
        <v>62500</v>
      </c>
      <c r="J36" s="243">
        <v>62500</v>
      </c>
      <c r="K36" s="401"/>
      <c r="L36" s="413">
        <f t="shared" si="1"/>
        <v>0</v>
      </c>
    </row>
    <row r="37" spans="1:12" ht="23.25" customHeight="1">
      <c r="A37" s="219"/>
      <c r="B37" s="348"/>
      <c r="C37" s="522" t="s">
        <v>207</v>
      </c>
      <c r="D37" s="220" t="s">
        <v>210</v>
      </c>
      <c r="E37" s="221"/>
      <c r="F37" s="320" t="s">
        <v>196</v>
      </c>
      <c r="G37" s="257">
        <v>2413878</v>
      </c>
      <c r="H37" s="233">
        <v>2413878</v>
      </c>
      <c r="I37" s="234">
        <v>2413878</v>
      </c>
      <c r="J37" s="235">
        <v>2413878</v>
      </c>
      <c r="K37" s="399"/>
      <c r="L37" s="413">
        <f t="shared" si="1"/>
        <v>0</v>
      </c>
    </row>
    <row r="38" spans="1:12" ht="23.25" customHeight="1">
      <c r="A38" s="219"/>
      <c r="B38" s="348"/>
      <c r="C38" s="523"/>
      <c r="D38" s="298" t="s">
        <v>147</v>
      </c>
      <c r="E38" s="299"/>
      <c r="F38" s="321" t="s">
        <v>196</v>
      </c>
      <c r="G38" s="300">
        <v>4929225</v>
      </c>
      <c r="H38" s="301">
        <v>4929225</v>
      </c>
      <c r="I38" s="302">
        <v>4929225</v>
      </c>
      <c r="J38" s="303">
        <v>4929225</v>
      </c>
      <c r="K38" s="407"/>
      <c r="L38" s="413">
        <f t="shared" si="1"/>
        <v>0</v>
      </c>
    </row>
    <row r="39" spans="1:12" ht="23.25" customHeight="1">
      <c r="A39" s="219"/>
      <c r="B39" s="348"/>
      <c r="C39" s="523"/>
      <c r="D39" s="222" t="s">
        <v>144</v>
      </c>
      <c r="E39" s="223"/>
      <c r="F39" s="322" t="s">
        <v>196</v>
      </c>
      <c r="G39" s="258">
        <v>5186</v>
      </c>
      <c r="H39" s="237">
        <v>5186</v>
      </c>
      <c r="I39" s="238">
        <v>5186</v>
      </c>
      <c r="J39" s="239">
        <v>5186</v>
      </c>
      <c r="K39" s="400"/>
      <c r="L39" s="413">
        <f t="shared" si="1"/>
        <v>0</v>
      </c>
    </row>
    <row r="40" spans="1:12" ht="23.25" customHeight="1">
      <c r="A40" s="219"/>
      <c r="B40" s="348"/>
      <c r="C40" s="523"/>
      <c r="D40" s="222" t="s">
        <v>146</v>
      </c>
      <c r="E40" s="223"/>
      <c r="F40" s="322" t="s">
        <v>196</v>
      </c>
      <c r="G40" s="258">
        <v>4392502</v>
      </c>
      <c r="H40" s="237">
        <v>4392502</v>
      </c>
      <c r="I40" s="238">
        <v>4392502</v>
      </c>
      <c r="J40" s="239">
        <v>4392502</v>
      </c>
      <c r="K40" s="400"/>
      <c r="L40" s="413">
        <f t="shared" si="1"/>
        <v>0</v>
      </c>
    </row>
    <row r="41" spans="1:12" ht="23.25" customHeight="1">
      <c r="A41" s="219"/>
      <c r="B41" s="348"/>
      <c r="C41" s="523"/>
      <c r="D41" s="222" t="s">
        <v>202</v>
      </c>
      <c r="E41" s="223"/>
      <c r="F41" s="322" t="s">
        <v>196</v>
      </c>
      <c r="G41" s="258">
        <v>1141303</v>
      </c>
      <c r="H41" s="237">
        <v>1141303</v>
      </c>
      <c r="I41" s="238">
        <v>1141303</v>
      </c>
      <c r="J41" s="239">
        <v>1141303</v>
      </c>
      <c r="K41" s="400"/>
      <c r="L41" s="413">
        <f t="shared" si="1"/>
        <v>0</v>
      </c>
    </row>
    <row r="42" spans="1:12" ht="23.25" customHeight="1">
      <c r="A42" s="219"/>
      <c r="B42" s="348"/>
      <c r="C42" s="523"/>
      <c r="D42" s="222" t="s">
        <v>203</v>
      </c>
      <c r="E42" s="223"/>
      <c r="F42" s="322" t="s">
        <v>196</v>
      </c>
      <c r="G42" s="258">
        <v>1093529</v>
      </c>
      <c r="H42" s="237">
        <v>1093529</v>
      </c>
      <c r="I42" s="238">
        <v>1093529</v>
      </c>
      <c r="J42" s="239">
        <v>1093529</v>
      </c>
      <c r="K42" s="400"/>
      <c r="L42" s="413">
        <f t="shared" si="1"/>
        <v>0</v>
      </c>
    </row>
    <row r="43" spans="1:12" ht="23.25" customHeight="1">
      <c r="A43" s="219"/>
      <c r="B43" s="348"/>
      <c r="C43" s="523"/>
      <c r="D43" s="222" t="s">
        <v>204</v>
      </c>
      <c r="E43" s="223"/>
      <c r="F43" s="322" t="s">
        <v>196</v>
      </c>
      <c r="G43" s="258">
        <v>7410210</v>
      </c>
      <c r="H43" s="237">
        <v>7410210</v>
      </c>
      <c r="I43" s="238">
        <v>7410210</v>
      </c>
      <c r="J43" s="239">
        <v>7410210</v>
      </c>
      <c r="K43" s="400"/>
      <c r="L43" s="413">
        <f t="shared" si="1"/>
        <v>0</v>
      </c>
    </row>
    <row r="44" spans="1:12" ht="23.25" customHeight="1">
      <c r="A44" s="219"/>
      <c r="B44" s="348"/>
      <c r="C44" s="523"/>
      <c r="D44" s="222" t="s">
        <v>217</v>
      </c>
      <c r="E44" s="223"/>
      <c r="F44" s="322" t="s">
        <v>196</v>
      </c>
      <c r="G44" s="258">
        <v>4663463</v>
      </c>
      <c r="H44" s="237">
        <v>4663463</v>
      </c>
      <c r="I44" s="238">
        <v>6000000</v>
      </c>
      <c r="J44" s="239">
        <v>6000000</v>
      </c>
      <c r="K44" s="400"/>
      <c r="L44" s="413">
        <f t="shared" si="1"/>
        <v>1336537</v>
      </c>
    </row>
    <row r="45" spans="1:12" ht="23.25" customHeight="1">
      <c r="A45" s="219"/>
      <c r="B45" s="348"/>
      <c r="C45" s="523"/>
      <c r="D45" s="222"/>
      <c r="E45" s="223"/>
      <c r="F45" s="322" t="s">
        <v>196</v>
      </c>
      <c r="G45" s="258"/>
      <c r="H45" s="237"/>
      <c r="I45" s="238"/>
      <c r="J45" s="239"/>
      <c r="K45" s="400"/>
      <c r="L45" s="413">
        <f t="shared" si="1"/>
        <v>0</v>
      </c>
    </row>
    <row r="46" spans="1:12" ht="23.25" customHeight="1">
      <c r="A46" s="219"/>
      <c r="B46" s="349"/>
      <c r="C46" s="524"/>
      <c r="D46" s="332" t="s">
        <v>226</v>
      </c>
      <c r="E46" s="333"/>
      <c r="F46" s="334" t="s">
        <v>196</v>
      </c>
      <c r="G46" s="335">
        <f>26200789-SUM(G37:G45)</f>
        <v>151493</v>
      </c>
      <c r="H46" s="396">
        <v>151493</v>
      </c>
      <c r="I46" s="242">
        <v>151493</v>
      </c>
      <c r="J46" s="396">
        <v>151493</v>
      </c>
      <c r="K46" s="408"/>
      <c r="L46" s="413">
        <f t="shared" si="1"/>
        <v>0</v>
      </c>
    </row>
    <row r="47" spans="1:12" ht="23.25" customHeight="1">
      <c r="A47" s="219"/>
      <c r="B47" s="325" t="s">
        <v>188</v>
      </c>
      <c r="C47" s="232"/>
      <c r="D47" s="232"/>
      <c r="E47" s="307"/>
      <c r="F47" s="317" t="s">
        <v>196</v>
      </c>
      <c r="G47" s="360">
        <f>SUM(G48:G54)</f>
        <v>20121116</v>
      </c>
      <c r="H47" s="360">
        <f>SUM(H48:H54)</f>
        <v>19884893</v>
      </c>
      <c r="I47" s="360">
        <f>SUM(I48:I54)</f>
        <v>19884893</v>
      </c>
      <c r="J47" s="397">
        <f>SUM(J48:J54)</f>
        <v>19884893</v>
      </c>
      <c r="K47" s="409"/>
      <c r="L47" s="413">
        <f t="shared" si="1"/>
        <v>-236223</v>
      </c>
    </row>
    <row r="48" spans="1:12" ht="23.25" customHeight="1">
      <c r="A48" s="219"/>
      <c r="B48" s="325"/>
      <c r="C48" s="220" t="s">
        <v>190</v>
      </c>
      <c r="D48" s="350"/>
      <c r="E48" s="299"/>
      <c r="F48" s="321" t="s">
        <v>196</v>
      </c>
      <c r="G48" s="300">
        <v>6000000</v>
      </c>
      <c r="H48" s="301">
        <v>6000000</v>
      </c>
      <c r="I48" s="302">
        <v>6000000</v>
      </c>
      <c r="J48" s="303">
        <v>6000000</v>
      </c>
      <c r="K48" s="407"/>
      <c r="L48" s="413">
        <f t="shared" si="1"/>
        <v>0</v>
      </c>
    </row>
    <row r="49" spans="1:12" ht="23.25" customHeight="1">
      <c r="A49" s="219"/>
      <c r="B49" s="325"/>
      <c r="C49" s="222" t="s">
        <v>209</v>
      </c>
      <c r="D49" s="330"/>
      <c r="E49" s="223"/>
      <c r="F49" s="322" t="s">
        <v>196</v>
      </c>
      <c r="G49" s="258"/>
      <c r="H49" s="237"/>
      <c r="I49" s="238"/>
      <c r="J49" s="239"/>
      <c r="K49" s="400"/>
      <c r="L49" s="413">
        <f t="shared" si="1"/>
        <v>0</v>
      </c>
    </row>
    <row r="50" spans="1:12" ht="23.25" customHeight="1">
      <c r="A50" s="219"/>
      <c r="B50" s="325"/>
      <c r="C50" s="222" t="s">
        <v>208</v>
      </c>
      <c r="D50" s="330"/>
      <c r="E50" s="223"/>
      <c r="F50" s="322" t="s">
        <v>196</v>
      </c>
      <c r="G50" s="258">
        <v>891900</v>
      </c>
      <c r="H50" s="237">
        <v>891900</v>
      </c>
      <c r="I50" s="238">
        <v>891900</v>
      </c>
      <c r="J50" s="239">
        <v>891900</v>
      </c>
      <c r="K50" s="400"/>
      <c r="L50" s="413">
        <f t="shared" si="1"/>
        <v>0</v>
      </c>
    </row>
    <row r="51" spans="1:12" ht="23.25" customHeight="1">
      <c r="A51" s="219"/>
      <c r="B51" s="325"/>
      <c r="C51" s="222" t="s">
        <v>218</v>
      </c>
      <c r="D51" s="330"/>
      <c r="E51" s="223"/>
      <c r="F51" s="322" t="s">
        <v>196</v>
      </c>
      <c r="G51" s="258">
        <v>81211</v>
      </c>
      <c r="H51" s="237">
        <v>81211</v>
      </c>
      <c r="I51" s="238">
        <v>81211</v>
      </c>
      <c r="J51" s="239">
        <v>81211</v>
      </c>
      <c r="K51" s="400"/>
      <c r="L51" s="413">
        <f t="shared" si="1"/>
        <v>0</v>
      </c>
    </row>
    <row r="52" spans="1:12" ht="23.25" customHeight="1">
      <c r="A52" s="219"/>
      <c r="B52" s="325"/>
      <c r="C52" s="222" t="s">
        <v>219</v>
      </c>
      <c r="D52" s="330"/>
      <c r="E52" s="223"/>
      <c r="F52" s="322" t="s">
        <v>196</v>
      </c>
      <c r="G52" s="258">
        <v>411782</v>
      </c>
      <c r="H52" s="237">
        <v>411782</v>
      </c>
      <c r="I52" s="238">
        <v>411782</v>
      </c>
      <c r="J52" s="239">
        <v>411782</v>
      </c>
      <c r="K52" s="400"/>
      <c r="L52" s="413">
        <f t="shared" si="1"/>
        <v>0</v>
      </c>
    </row>
    <row r="53" spans="1:12" ht="23.25" customHeight="1">
      <c r="A53" s="219"/>
      <c r="B53" s="325"/>
      <c r="C53" s="344"/>
      <c r="D53" s="375"/>
      <c r="E53" s="337"/>
      <c r="F53" s="322" t="s">
        <v>196</v>
      </c>
      <c r="G53" s="339"/>
      <c r="H53" s="340"/>
      <c r="I53" s="341"/>
      <c r="J53" s="342"/>
      <c r="K53" s="406"/>
      <c r="L53" s="413">
        <f t="shared" si="1"/>
        <v>0</v>
      </c>
    </row>
    <row r="54" spans="1:12" ht="23.25" customHeight="1">
      <c r="A54" s="205"/>
      <c r="B54" s="331"/>
      <c r="C54" s="332" t="s">
        <v>226</v>
      </c>
      <c r="D54" s="388"/>
      <c r="E54" s="333"/>
      <c r="F54" s="334" t="s">
        <v>196</v>
      </c>
      <c r="G54" s="335">
        <f>20121116-SUM(G48:G53)</f>
        <v>12736223</v>
      </c>
      <c r="H54" s="241">
        <v>12500000</v>
      </c>
      <c r="I54" s="242">
        <v>12500000</v>
      </c>
      <c r="J54" s="243">
        <v>12500000</v>
      </c>
      <c r="K54" s="401"/>
      <c r="L54" s="413">
        <f t="shared" si="1"/>
        <v>-236223</v>
      </c>
    </row>
    <row r="55" spans="1:12" ht="23.25" customHeight="1" thickBot="1">
      <c r="A55" s="211"/>
      <c r="B55" s="212" t="s">
        <v>229</v>
      </c>
      <c r="C55" s="336"/>
      <c r="D55" s="336"/>
      <c r="E55" s="213"/>
      <c r="F55" s="318" t="s">
        <v>196</v>
      </c>
      <c r="G55" s="389">
        <v>2398683</v>
      </c>
      <c r="H55" s="253">
        <v>2398684</v>
      </c>
      <c r="I55" s="254">
        <v>2398685</v>
      </c>
      <c r="J55" s="255">
        <v>2398686</v>
      </c>
      <c r="K55" s="403"/>
      <c r="L55" s="413">
        <f t="shared" si="1"/>
        <v>3</v>
      </c>
    </row>
    <row r="56" spans="1:12" ht="23.25" customHeight="1">
      <c r="A56" s="224" t="s">
        <v>189</v>
      </c>
      <c r="B56" s="306"/>
      <c r="C56" s="306"/>
      <c r="D56" s="225"/>
      <c r="E56" s="362" t="s">
        <v>211</v>
      </c>
      <c r="F56" s="323" t="s">
        <v>196</v>
      </c>
      <c r="G56" s="351">
        <f>G3</f>
        <v>48820000</v>
      </c>
      <c r="H56" s="215">
        <f t="shared" ref="H56:J56" si="5">H3</f>
        <v>47508750</v>
      </c>
      <c r="I56" s="216">
        <f t="shared" si="5"/>
        <v>49942500</v>
      </c>
      <c r="J56" s="217">
        <f t="shared" si="5"/>
        <v>52792500</v>
      </c>
      <c r="K56" s="404"/>
      <c r="L56" s="413">
        <f t="shared" si="1"/>
        <v>3972500</v>
      </c>
    </row>
    <row r="57" spans="1:12" ht="23.25" customHeight="1">
      <c r="A57" s="226" t="s">
        <v>199</v>
      </c>
      <c r="B57" s="307"/>
      <c r="C57" s="307"/>
      <c r="D57" s="227"/>
      <c r="E57" s="363" t="s">
        <v>212</v>
      </c>
      <c r="F57" s="317" t="s">
        <v>196</v>
      </c>
      <c r="G57" s="352">
        <f>G22</f>
        <v>57980518</v>
      </c>
      <c r="H57" s="353">
        <f t="shared" ref="H57:J57" si="6">H22</f>
        <v>58141866</v>
      </c>
      <c r="I57" s="354">
        <f t="shared" si="6"/>
        <v>59478404</v>
      </c>
      <c r="J57" s="355">
        <f t="shared" si="6"/>
        <v>59478405</v>
      </c>
      <c r="K57" s="410"/>
      <c r="L57" s="413">
        <f t="shared" si="1"/>
        <v>1497887</v>
      </c>
    </row>
    <row r="58" spans="1:12" ht="23.25" customHeight="1" thickBot="1">
      <c r="A58" s="229" t="s">
        <v>213</v>
      </c>
      <c r="B58" s="308"/>
      <c r="C58" s="308"/>
      <c r="D58" s="230"/>
      <c r="E58" s="364" t="s">
        <v>43</v>
      </c>
      <c r="F58" s="324" t="s">
        <v>196</v>
      </c>
      <c r="G58" s="356">
        <f>SUM(G33:G36,G48:G50)</f>
        <v>11454400</v>
      </c>
      <c r="H58" s="357">
        <f>SUM(H33,H48:H50)</f>
        <v>9891900</v>
      </c>
      <c r="I58" s="358">
        <f>SUM(I33,I48:I50)</f>
        <v>9891900</v>
      </c>
      <c r="J58" s="359">
        <f>SUM(J33,J48:J50)</f>
        <v>9891900</v>
      </c>
      <c r="K58" s="411"/>
      <c r="L58" s="413">
        <f t="shared" si="1"/>
        <v>-1562500</v>
      </c>
    </row>
    <row r="59" spans="1:12" ht="23.25" customHeight="1" thickTop="1" thickBot="1">
      <c r="A59" s="374" t="s">
        <v>214</v>
      </c>
      <c r="B59" s="369"/>
      <c r="C59" s="369"/>
      <c r="D59" s="370"/>
      <c r="E59" s="371" t="s">
        <v>215</v>
      </c>
      <c r="F59" s="372" t="s">
        <v>196</v>
      </c>
      <c r="G59" s="365">
        <f>G56-G57+G58</f>
        <v>2293882</v>
      </c>
      <c r="H59" s="366">
        <f t="shared" ref="H59:J59" si="7">H56-H57+H58</f>
        <v>-741216</v>
      </c>
      <c r="I59" s="367">
        <f t="shared" si="7"/>
        <v>355996</v>
      </c>
      <c r="J59" s="368">
        <f t="shared" si="7"/>
        <v>3205995</v>
      </c>
      <c r="K59" s="412"/>
      <c r="L59" s="413">
        <f t="shared" si="1"/>
        <v>912113</v>
      </c>
    </row>
    <row r="61" spans="1:12">
      <c r="A61" s="232"/>
      <c r="B61" s="232"/>
      <c r="C61" s="232"/>
    </row>
  </sheetData>
  <mergeCells count="10">
    <mergeCell ref="C25:C31"/>
    <mergeCell ref="C33:C36"/>
    <mergeCell ref="C37:C46"/>
    <mergeCell ref="A2:C2"/>
    <mergeCell ref="D2:F2"/>
    <mergeCell ref="B4:B20"/>
    <mergeCell ref="C4:D7"/>
    <mergeCell ref="C8:D11"/>
    <mergeCell ref="C12:D15"/>
    <mergeCell ref="C16:D19"/>
  </mergeCells>
  <phoneticPr fontId="3"/>
  <printOptions horizontalCentered="1"/>
  <pageMargins left="0.70866141732283472" right="0.31496062992125984" top="0.55118110236220474" bottom="0.55118110236220474" header="0.31496062992125984" footer="0.31496062992125984"/>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県様式3-1(一般)</vt:lpstr>
      <vt:lpstr>県様式3-1(認める者)_0104修正</vt:lpstr>
      <vt:lpstr>県様式3-2</vt:lpstr>
      <vt:lpstr>【参考】付加価値額の算定根拠</vt:lpstr>
      <vt:lpstr>【記載例】県様式3-1(一般) </vt:lpstr>
      <vt:lpstr>【記載例】県様式3-2</vt:lpstr>
      <vt:lpstr>【記載例・参考】付加価値額の算定根拠</vt:lpstr>
      <vt:lpstr>'【記載例】県様式3-1(一般) '!Print_Area</vt:lpstr>
      <vt:lpstr>'【記載例】県様式3-2'!Print_Area</vt:lpstr>
      <vt:lpstr>【記載例・参考】付加価値額の算定根拠!Print_Area</vt:lpstr>
      <vt:lpstr>【参考】付加価値額の算定根拠!Print_Area</vt:lpstr>
      <vt:lpstr>'県様式3-1(一般)'!Print_Area</vt:lpstr>
      <vt:lpstr>'県様式3-1(認める者)_0104修正'!Print_Area</vt:lpstr>
      <vt:lpstr>'県様式3-2'!Print_Area</vt:lpstr>
      <vt:lpstr>'【記載例】県様式3-1(一般) '!Print_Titles</vt:lpstr>
      <vt:lpstr>'県様式3-1(一般)'!Print_Titles</vt:lpstr>
      <vt:lpstr>'県様式3-1(認める者)_0104修正'!Print_Titles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2022-11-18T11:21:49Z</dcterms:modified>
</cp:coreProperties>
</file>