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git\bid_entry\07申請書\doc\ver7\reg_standard\"/>
    </mc:Choice>
  </mc:AlternateContent>
  <xr:revisionPtr revIDLastSave="0" documentId="13_ncr:1_{789BEDA2-F75D-4434-9032-C71B78DA6DB4}" xr6:coauthVersionLast="47" xr6:coauthVersionMax="47" xr10:uidLastSave="{00000000-0000-0000-0000-000000000000}"/>
  <workbookProtection workbookAlgorithmName="SHA-512" workbookHashValue="14gRGaCe+OTQCQFst969ywgsbMDyydTUPImZksPs3ZuKl2+Z1XKXg7FdhX+6Vg6DwIFxqhuBJh7v3g6g2Of9ww==" workbookSaltValue="Pot5tL5cP1PAWE495FJxKw==" workbookSpinCount="100000" lockStructure="1"/>
  <bookViews>
    <workbookView xWindow="2730" yWindow="1455" windowWidth="20025" windowHeight="14745"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入力シート!$A$231</definedName>
    <definedName name="許可コード">settings!$A$10:$A$57</definedName>
    <definedName name="都道府県3">settings!$A$1</definedName>
    <definedName name="都道府県4">settings!$A$2</definedName>
    <definedName name="日付例">settings!$A$3</definedName>
    <definedName name="日付例_s">settings!$A$4</definedName>
    <definedName name="年度1">settings!$B$6</definedName>
    <definedName name="年度2">settings!$C$6</definedName>
    <definedName name="年度2年">settings!$A$6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95" i="7" l="1"/>
  <c r="A294" i="7"/>
  <c r="A261" i="7"/>
  <c r="A260" i="7"/>
  <c r="A259" i="7"/>
  <c r="A258" i="7"/>
  <c r="A257" i="7"/>
  <c r="A256" i="7"/>
  <c r="A255" i="7"/>
  <c r="A254" i="7"/>
  <c r="A253" i="7"/>
  <c r="A252" i="7"/>
  <c r="A251" i="7"/>
  <c r="A250" i="7"/>
  <c r="A249" i="7"/>
  <c r="A248" i="7"/>
  <c r="A247" i="7"/>
  <c r="A246" i="7"/>
  <c r="A245" i="7"/>
  <c r="A244" i="7"/>
  <c r="A243" i="7"/>
  <c r="A242" i="7"/>
  <c r="A241" i="7"/>
  <c r="A240" i="7"/>
  <c r="A239" i="7"/>
  <c r="A238" i="7"/>
  <c r="A237" i="7"/>
  <c r="A236" i="7"/>
  <c r="A235" i="7"/>
  <c r="A234" i="7"/>
  <c r="A233" i="7"/>
  <c r="A232" i="7"/>
  <c r="A231" i="7"/>
  <c r="A227" i="7"/>
  <c r="A225" i="7"/>
  <c r="A19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E269" i="7"/>
  <c r="J298" i="7"/>
  <c r="E282" i="7"/>
  <c r="E283" i="7"/>
  <c r="E285" i="7"/>
  <c r="J228" i="7" l="1"/>
  <c r="D114" i="7" l="1"/>
  <c r="D116" i="7" s="1"/>
  <c r="D118" i="7" s="1"/>
  <c r="D120" i="7" s="1"/>
  <c r="D122" i="7" s="1"/>
  <c r="D124" i="7" s="1"/>
  <c r="D126" i="7" s="1"/>
  <c r="A2" i="8" l="1"/>
  <c r="A1" i="8"/>
</calcChain>
</file>

<file path=xl/sharedStrings.xml><?xml version="1.0" encoding="utf-8"?>
<sst xmlns="http://schemas.openxmlformats.org/spreadsheetml/2006/main" count="342" uniqueCount="278">
  <si>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</si>
  <si>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</si>
  <si>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</si>
  <si>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</si>
  <si>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</si>
  <si>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</si>
  <si>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希望</t>
    <rPh sb="0" eb="2">
      <t>キボウ</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</si>
  <si>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</si>
  <si>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</si>
  <si>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</si>
  <si>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</si>
  <si>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</si>
  <si>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</si>
  <si>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</si>
  <si>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</si>
  <si>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</si>
  <si>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</si>
  <si>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</si>
  <si>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</si>
  <si>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</si>
  <si>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</si>
  <si>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</si>
  <si>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</si>
  <si>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</si>
  <si>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</si>
  <si>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</si>
  <si>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</si>
  <si>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</si>
  <si>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</si>
  <si>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</si>
  <si>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</si>
  <si>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</si>
  <si>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</si>
  <si>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</si>
  <si>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</si>
  <si>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</si>
  <si>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</si>
  <si>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</si>
  <si>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</si>
  <si>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</si>
  <si>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</si>
  <si>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</si>
  <si>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</si>
  <si>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</si>
  <si>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</si>
  <si>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</si>
  <si>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</si>
  <si>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</si>
  <si>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</si>
  <si>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</si>
  <si>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</si>
  <si>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</si>
  <si>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</si>
  <si>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</si>
  <si>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</si>
  <si>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</si>
  <si>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</si>
  <si>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</si>
  <si>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</si>
  <si>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</si>
  <si>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</si>
  <si>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</si>
  <si>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</si>
  <si>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</si>
  <si>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</si>
  <si>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</si>
  <si>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</si>
  <si>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</si>
  <si>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</si>
  <si>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</si>
  <si>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審査基準日</t>
    <rPh sb="0" eb="2">
      <t>シンサ</t>
    </rPh>
    <rPh sb="2" eb="5">
      <t>キジュンビ</t>
    </rPh>
    <phoneticPr fontId="5"/>
  </si>
  <si>
    <t>行政書士登録番号</t>
    <rPh sb="0" eb="2">
      <t>ギョウセイ</t>
    </rPh>
    <rPh sb="2" eb="4">
      <t>ショシ</t>
    </rPh>
    <rPh sb="4" eb="6">
      <t>トウロク</t>
    </rPh>
    <rPh sb="6" eb="8">
      <t>バンゴウ</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</si>
  <si>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</si>
  <si>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</si>
  <si>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</si>
  <si>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総合評定値</t>
    <rPh sb="2" eb="5">
      <t>ヒョウテイチ</t>
    </rPh>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</si>
  <si>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</si>
  <si>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</si>
  <si>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</si>
  <si>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</si>
  <si>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</si>
  <si>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</si>
  <si>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D.申請代理人情報</t>
    <rPh sb="2" eb="7">
      <t>シンセイダイリニン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</si>
  <si>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</si>
  <si>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</si>
  <si>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</si>
  <si>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</si>
  <si>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</si>
  <si>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</si>
  <si>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</si>
  <si>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</si>
  <si>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</si>
  <si>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</si>
  <si>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</si>
  <si>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</si>
  <si>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</si>
  <si>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</si>
  <si>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</si>
  <si>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</si>
  <si>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</si>
  <si>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00:国土交通大臣</t>
    <phoneticPr fontId="4"/>
  </si>
  <si>
    <t>例)カブシキガイシャスズキグミ　正式名称を全角カタカナで入力してください。</t>
    <phoneticPr fontId="4"/>
  </si>
  <si>
    <t>例)株式会社鈴木組　正式名称で入力してください。</t>
    <phoneticPr fontId="4"/>
  </si>
  <si>
    <t>B.契約する営業所の許可区分</t>
    <phoneticPr fontId="4"/>
  </si>
  <si>
    <t>許可区分</t>
    <rPh sb="0" eb="4">
      <t>キョカクブン</t>
    </rPh>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</si>
  <si>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</si>
  <si>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</si>
  <si>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</si>
  <si>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</si>
  <si>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</si>
  <si>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</si>
  <si>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</si>
  <si>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令和7・8年度において、射水市で行われる建設工事に係る入札に参加する資格の審査を申請します。</t>
    <rPh sb="12" eb="14">
      <t>イミズ</t>
    </rPh>
    <rPh sb="14" eb="15">
      <t>シ</t>
    </rPh>
    <rPh sb="20" eb="24">
      <t>ケンセツコウジ</t>
    </rPh>
    <rPh sb="27" eb="29">
      <t>ニュウサツ</t>
    </rPh>
    <rPh sb="30" eb="32">
      <t>サンカ</t>
    </rPh>
    <rPh sb="34" eb="36">
      <t>シカク</t>
    </rPh>
    <rPh sb="37" eb="39">
      <t>シンサ</t>
    </rPh>
    <rPh sb="40" eb="42">
      <t>シンセイ</t>
    </rPh>
    <phoneticPr fontId="4"/>
  </si>
  <si>
    <t>しない</t>
    <phoneticPr fontId="4"/>
  </si>
  <si>
    <t>1</t>
    <phoneticPr fontId="4"/>
  </si>
  <si>
    <t>2</t>
    <phoneticPr fontId="4"/>
  </si>
  <si>
    <t>3</t>
    <phoneticPr fontId="4"/>
  </si>
  <si>
    <t>大工</t>
    <phoneticPr fontId="4"/>
  </si>
  <si>
    <t>4</t>
    <phoneticPr fontId="4"/>
  </si>
  <si>
    <t>左官</t>
    <phoneticPr fontId="4"/>
  </si>
  <si>
    <t>5</t>
    <phoneticPr fontId="4"/>
  </si>
  <si>
    <t>とび・土工・コンクリート</t>
    <phoneticPr fontId="4"/>
  </si>
  <si>
    <t>6</t>
    <phoneticPr fontId="4"/>
  </si>
  <si>
    <t>石</t>
    <phoneticPr fontId="4"/>
  </si>
  <si>
    <t>7</t>
    <phoneticPr fontId="4"/>
  </si>
  <si>
    <t>屋根</t>
    <phoneticPr fontId="4"/>
  </si>
  <si>
    <t>8</t>
    <phoneticPr fontId="4"/>
  </si>
  <si>
    <t>9</t>
    <phoneticPr fontId="4"/>
  </si>
  <si>
    <t>10</t>
    <phoneticPr fontId="4"/>
  </si>
  <si>
    <t>タイル・れんが・ブロック</t>
    <phoneticPr fontId="4"/>
  </si>
  <si>
    <t>11</t>
    <phoneticPr fontId="4"/>
  </si>
  <si>
    <t>鋼構造物</t>
    <phoneticPr fontId="4"/>
  </si>
  <si>
    <t>12</t>
    <phoneticPr fontId="4"/>
  </si>
  <si>
    <t>鉄筋</t>
    <phoneticPr fontId="4"/>
  </si>
  <si>
    <t>13</t>
    <phoneticPr fontId="4"/>
  </si>
  <si>
    <t>14</t>
    <phoneticPr fontId="4"/>
  </si>
  <si>
    <t>しゅんせつ</t>
    <phoneticPr fontId="4"/>
  </si>
  <si>
    <t>15</t>
    <phoneticPr fontId="4"/>
  </si>
  <si>
    <t>板金</t>
    <phoneticPr fontId="4"/>
  </si>
  <si>
    <t>16</t>
    <phoneticPr fontId="4"/>
  </si>
  <si>
    <t>ガラス</t>
    <phoneticPr fontId="4"/>
  </si>
  <si>
    <t>17</t>
    <phoneticPr fontId="4"/>
  </si>
  <si>
    <t>塗装</t>
    <phoneticPr fontId="4"/>
  </si>
  <si>
    <t>18</t>
    <phoneticPr fontId="4"/>
  </si>
  <si>
    <t>防水</t>
    <phoneticPr fontId="4"/>
  </si>
  <si>
    <t>19</t>
    <phoneticPr fontId="4"/>
  </si>
  <si>
    <t>内装仕上</t>
    <phoneticPr fontId="4"/>
  </si>
  <si>
    <t>20</t>
    <phoneticPr fontId="4"/>
  </si>
  <si>
    <t>機械器具設置</t>
    <phoneticPr fontId="4"/>
  </si>
  <si>
    <t>21</t>
    <phoneticPr fontId="4"/>
  </si>
  <si>
    <t>熱絶縁</t>
    <phoneticPr fontId="4"/>
  </si>
  <si>
    <t>22</t>
    <phoneticPr fontId="4"/>
  </si>
  <si>
    <t>電気通信</t>
    <phoneticPr fontId="4"/>
  </si>
  <si>
    <t>23</t>
    <phoneticPr fontId="4"/>
  </si>
  <si>
    <t>造園</t>
    <phoneticPr fontId="4"/>
  </si>
  <si>
    <t>24</t>
    <phoneticPr fontId="4"/>
  </si>
  <si>
    <t>さく井</t>
    <phoneticPr fontId="4"/>
  </si>
  <si>
    <t>25</t>
    <phoneticPr fontId="4"/>
  </si>
  <si>
    <t>建具</t>
    <phoneticPr fontId="4"/>
  </si>
  <si>
    <t>26</t>
    <phoneticPr fontId="4"/>
  </si>
  <si>
    <t>水道施設</t>
    <phoneticPr fontId="4"/>
  </si>
  <si>
    <t>27</t>
    <phoneticPr fontId="4"/>
  </si>
  <si>
    <t>消防施設</t>
    <phoneticPr fontId="4"/>
  </si>
  <si>
    <t>28</t>
    <phoneticPr fontId="4"/>
  </si>
  <si>
    <t>清掃施設</t>
    <phoneticPr fontId="4"/>
  </si>
  <si>
    <t>29</t>
    <phoneticPr fontId="4"/>
  </si>
  <si>
    <t>解体</t>
    <phoneticPr fontId="4"/>
  </si>
  <si>
    <t>30</t>
    <phoneticPr fontId="4"/>
  </si>
  <si>
    <t xml:space="preserve">例)カブシキガイシャスズキグミ　ホクリクエイギョウショ
正式名称を全角カタカナで入力してください。支店・営業所名は、１文字空けて入力してください。
</t>
    <phoneticPr fontId="4"/>
  </si>
  <si>
    <t xml:space="preserve">例)株式会社鈴木組　北陸営業所
正式名称で入力してください。支店・営業所名は、１文字空けて入力してください。
</t>
    <rPh sb="10" eb="12">
      <t>ホクリク</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</si>
  <si>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系列会社の有無</t>
    <rPh sb="0" eb="2">
      <t>ケイレツ</t>
    </rPh>
    <rPh sb="2" eb="4">
      <t>ガイシャ</t>
    </rPh>
    <rPh sb="5" eb="7">
      <t>ウム</t>
    </rPh>
    <phoneticPr fontId="5"/>
  </si>
  <si>
    <t>競争参加資格希望工種表</t>
    <rPh sb="0" eb="2">
      <t>キョウソウ</t>
    </rPh>
    <rPh sb="2" eb="4">
      <t>サンカ</t>
    </rPh>
    <rPh sb="4" eb="6">
      <t>シカク</t>
    </rPh>
    <rPh sb="6" eb="8">
      <t>キボウ</t>
    </rPh>
    <rPh sb="8" eb="10">
      <t>コウシュ</t>
    </rPh>
    <rPh sb="10" eb="11">
      <t>ヒョウ</t>
    </rPh>
    <phoneticPr fontId="5"/>
  </si>
  <si>
    <t>工種区分</t>
    <rPh sb="0" eb="2">
      <t>コウシュ</t>
    </rPh>
    <phoneticPr fontId="4"/>
  </si>
  <si>
    <t>有資格者技術職員内訳</t>
    <rPh sb="0" eb="4">
      <t>ユウシカクシャ</t>
    </rPh>
    <rPh sb="4" eb="6">
      <t>ギジュツ</t>
    </rPh>
    <rPh sb="6" eb="8">
      <t>ショクイン</t>
    </rPh>
    <rPh sb="8" eb="10">
      <t>ウチワケ</t>
    </rPh>
    <phoneticPr fontId="4"/>
  </si>
  <si>
    <t>人数</t>
    <rPh sb="0" eb="2">
      <t>ニンズウ</t>
    </rPh>
    <phoneticPr fontId="4"/>
  </si>
  <si>
    <t>級別・種別・資格区分コード</t>
    <phoneticPr fontId="4"/>
  </si>
  <si>
    <t>1級</t>
    <rPh sb="1" eb="2">
      <t>キュウ</t>
    </rPh>
    <phoneticPr fontId="4"/>
  </si>
  <si>
    <t>2級</t>
    <rPh sb="1" eb="2">
      <t>キュウ</t>
    </rPh>
    <phoneticPr fontId="4"/>
  </si>
  <si>
    <t>施工管理技士</t>
    <phoneticPr fontId="4"/>
  </si>
  <si>
    <t>土木</t>
    <rPh sb="0" eb="2">
      <t>ドボク</t>
    </rPh>
    <phoneticPr fontId="4"/>
  </si>
  <si>
    <t>鋼構造物塗装</t>
    <rPh sb="0" eb="1">
      <t>ハガネ</t>
    </rPh>
    <rPh sb="1" eb="4">
      <t>コウゾウブツ</t>
    </rPh>
    <rPh sb="4" eb="6">
      <t>トソウ</t>
    </rPh>
    <phoneticPr fontId="4"/>
  </si>
  <si>
    <t>薬液注入</t>
    <rPh sb="0" eb="2">
      <t>ヤクエキ</t>
    </rPh>
    <rPh sb="2" eb="4">
      <t>チュウニュウ</t>
    </rPh>
    <phoneticPr fontId="4"/>
  </si>
  <si>
    <t>建築</t>
    <phoneticPr fontId="4"/>
  </si>
  <si>
    <t>躯体</t>
    <rPh sb="0" eb="2">
      <t>クタイ</t>
    </rPh>
    <phoneticPr fontId="4"/>
  </si>
  <si>
    <t>仕上げ</t>
    <rPh sb="0" eb="2">
      <t>シア</t>
    </rPh>
    <phoneticPr fontId="4"/>
  </si>
  <si>
    <t>電気工事施工管理技士</t>
    <phoneticPr fontId="4"/>
  </si>
  <si>
    <t>管工事施工管理技士</t>
    <phoneticPr fontId="4"/>
  </si>
  <si>
    <t>業種別技術職員数</t>
    <rPh sb="0" eb="3">
      <t>ギョウシュベツ</t>
    </rPh>
    <rPh sb="3" eb="5">
      <t>ギジュツ</t>
    </rPh>
    <rPh sb="5" eb="7">
      <t>ショクイン</t>
    </rPh>
    <rPh sb="7" eb="8">
      <t>スウ</t>
    </rPh>
    <phoneticPr fontId="5"/>
  </si>
  <si>
    <t>表彰</t>
    <rPh sb="0" eb="2">
      <t>ヒョウショウ</t>
    </rPh>
    <phoneticPr fontId="5"/>
  </si>
  <si>
    <t>土木一式</t>
    <rPh sb="0" eb="2">
      <t>ドボク</t>
    </rPh>
    <rPh sb="2" eb="4">
      <t>イッシキ</t>
    </rPh>
    <phoneticPr fontId="4"/>
  </si>
  <si>
    <t>建築一式</t>
    <rPh sb="0" eb="2">
      <t>ケンチク</t>
    </rPh>
    <rPh sb="2" eb="4">
      <t>イッシキ</t>
    </rPh>
    <phoneticPr fontId="4"/>
  </si>
  <si>
    <t>電気</t>
    <rPh sb="0" eb="2">
      <t>デンキ</t>
    </rPh>
    <phoneticPr fontId="4"/>
  </si>
  <si>
    <t>管</t>
    <rPh sb="0" eb="1">
      <t>カン</t>
    </rPh>
    <phoneticPr fontId="4"/>
  </si>
  <si>
    <t>ほ装</t>
    <rPh sb="1" eb="2">
      <t>ソウ</t>
    </rPh>
    <phoneticPr fontId="4"/>
  </si>
  <si>
    <t>局長表彰</t>
    <phoneticPr fontId="4"/>
  </si>
  <si>
    <t>事務所長表彰</t>
    <phoneticPr fontId="4"/>
  </si>
  <si>
    <t>国発注</t>
    <phoneticPr fontId="4"/>
  </si>
  <si>
    <t>本庁表彰</t>
    <phoneticPr fontId="4"/>
  </si>
  <si>
    <t>企業局表彰</t>
    <phoneticPr fontId="4"/>
  </si>
  <si>
    <t>建設優良工事表彰</t>
    <phoneticPr fontId="4"/>
  </si>
  <si>
    <t>最優秀賞</t>
    <phoneticPr fontId="4"/>
  </si>
  <si>
    <t xml:space="preserve">「系列会社についての届出書」に基づき、同一の申請区分に入札参加資格審査申請をしている系列会社があるかどうかをリストから選択してください。
</t>
    <phoneticPr fontId="4"/>
  </si>
  <si>
    <t>借上の台数</t>
    <rPh sb="0" eb="2">
      <t>カリア</t>
    </rPh>
    <rPh sb="3" eb="5">
      <t>ダイスウ</t>
    </rPh>
    <phoneticPr fontId="4"/>
  </si>
  <si>
    <t>総従業員数</t>
    <phoneticPr fontId="4"/>
  </si>
  <si>
    <t>貸与の台数</t>
    <rPh sb="3" eb="5">
      <t>ダイスウ</t>
    </rPh>
    <phoneticPr fontId="4"/>
  </si>
  <si>
    <r>
      <t>監理技術者資格者証及び監理技術者講習修了証の所持者数</t>
    </r>
    <r>
      <rPr>
        <sz val="10"/>
        <color rgb="FFFF0000"/>
        <rFont val="ＭＳ ゴシック"/>
        <family val="3"/>
        <charset val="128"/>
      </rPr>
      <t>*1</t>
    </r>
    <phoneticPr fontId="4"/>
  </si>
  <si>
    <t>土木一式</t>
    <phoneticPr fontId="4"/>
  </si>
  <si>
    <t>建築一式</t>
    <phoneticPr fontId="4"/>
  </si>
  <si>
    <t>電気</t>
    <phoneticPr fontId="4"/>
  </si>
  <si>
    <t>管</t>
    <phoneticPr fontId="4"/>
  </si>
  <si>
    <t>ほ装</t>
    <phoneticPr fontId="4"/>
  </si>
  <si>
    <t>知事賞</t>
    <phoneticPr fontId="4"/>
  </si>
  <si>
    <t>部長賞</t>
    <phoneticPr fontId="4"/>
  </si>
  <si>
    <t>優秀賞</t>
    <phoneticPr fontId="4"/>
  </si>
  <si>
    <t>良賞</t>
    <phoneticPr fontId="4"/>
  </si>
  <si>
    <t>障がい者雇用人数</t>
    <phoneticPr fontId="4"/>
  </si>
  <si>
    <t>備考欄</t>
    <rPh sb="0" eb="3">
      <t>ビコウラン</t>
    </rPh>
    <phoneticPr fontId="4"/>
  </si>
  <si>
    <t>交通安全施設</t>
    <rPh sb="0" eb="2">
      <t>コウツウ</t>
    </rPh>
    <rPh sb="2" eb="4">
      <t>アンゼン</t>
    </rPh>
    <rPh sb="4" eb="6">
      <t>シセツ</t>
    </rPh>
    <phoneticPr fontId="4"/>
  </si>
  <si>
    <t>(公社)日本水道協会の配水管技能者（大口径管登録者）を有する場合は、その人数を入力してください。</t>
  </si>
  <si>
    <t>障がい者雇用状況</t>
    <rPh sb="0" eb="1">
      <t>ショウ</t>
    </rPh>
    <rPh sb="3" eb="4">
      <t>シャ</t>
    </rPh>
    <rPh sb="4" eb="6">
      <t>コヨウ</t>
    </rPh>
    <rPh sb="6" eb="8">
      <t>ジョウキョウ</t>
    </rPh>
    <phoneticPr fontId="5"/>
  </si>
  <si>
    <t>申請日時点で在籍している有資格技術職員の内訳を入力してください。
※主たる営業所(本店)が射水市内にある場合のみ、入力してください。</t>
    <phoneticPr fontId="4"/>
  </si>
  <si>
    <t>特記事項がある場合は入力してください。</t>
  </si>
  <si>
    <t>射水市消防団協力事業所表示制度実施要綱（平成１９年射水市告示第４１号）に基づく「消防団協力事業所」の認定を受けている場合は、リストから○を選択してください。</t>
    <phoneticPr fontId="4"/>
  </si>
  <si>
    <t>「元気とやま！子育て応援企業」として登録を受け、公表されている場合は、リストから○を選択してください。</t>
    <phoneticPr fontId="4"/>
  </si>
  <si>
    <t>女性の職業生活における活躍の推進に関する法律（平成27年法律第64号）第８条第１項の規定により、一般事業主行動計画を策定し、富山労働局長に届出をした場合は、リストから○を選択してください。（常時雇用する労働者の数100人以下の事業主に限る。）</t>
    <phoneticPr fontId="4"/>
  </si>
  <si>
    <t>一般事業主行動計画の</t>
    <rPh sb="0" eb="2">
      <t>イッパン</t>
    </rPh>
    <rPh sb="2" eb="5">
      <t>ジギョウヌシ</t>
    </rPh>
    <rPh sb="5" eb="7">
      <t>コウドウ</t>
    </rPh>
    <rPh sb="7" eb="9">
      <t>ケイカク</t>
    </rPh>
    <phoneticPr fontId="5"/>
  </si>
  <si>
    <t>策定の届出</t>
    <rPh sb="0" eb="2">
      <t>サクテイ</t>
    </rPh>
    <rPh sb="3" eb="5">
      <t>トドケデ</t>
    </rPh>
    <phoneticPr fontId="5"/>
  </si>
  <si>
    <r>
      <t xml:space="preserve">障がい者の雇用の促進等に関する法律（昭和３５年法律第１２３号）第４３条第１項に規定する障がい者の雇用義務について、リストから選択してください。
</t>
    </r>
    <r>
      <rPr>
        <sz val="10"/>
        <color rgb="FFFF0000"/>
        <rFont val="ＭＳ ゴシック"/>
        <family val="3"/>
        <charset val="128"/>
      </rPr>
      <t>「障がい者の雇用義務はないが、障がい者を１人以上、雇用している」を選択した場合は、総従業員数と障がい者雇用人数を入力してください。</t>
    </r>
    <rPh sb="62" eb="64">
      <t>センタク</t>
    </rPh>
    <rPh sb="105" eb="107">
      <t>センタク</t>
    </rPh>
    <rPh sb="109" eb="111">
      <t>バアイ</t>
    </rPh>
    <rPh sb="113" eb="118">
      <t>ソウジュウギョウインスウ</t>
    </rPh>
    <phoneticPr fontId="4"/>
  </si>
  <si>
    <r>
      <t>「技術職員名簿」の記載人数</t>
    </r>
    <r>
      <rPr>
        <sz val="11"/>
        <color rgb="FFFF0000"/>
        <rFont val="ＭＳ ゴシック"/>
        <family val="3"/>
        <charset val="128"/>
      </rPr>
      <t>*2</t>
    </r>
    <rPh sb="9" eb="11">
      <t>キサイ</t>
    </rPh>
    <phoneticPr fontId="4"/>
  </si>
  <si>
    <r>
      <t>「技術職員以外の職員名簿」の記載人数</t>
    </r>
    <r>
      <rPr>
        <sz val="11"/>
        <color rgb="FFFF0000"/>
        <rFont val="ＭＳ ゴシック"/>
        <family val="3"/>
        <charset val="128"/>
      </rPr>
      <t>*2</t>
    </r>
    <rPh sb="14" eb="16">
      <t>キサイ</t>
    </rPh>
    <phoneticPr fontId="4"/>
  </si>
  <si>
    <t>公営企業管理者賞</t>
    <phoneticPr fontId="4"/>
  </si>
  <si>
    <t>土木センター管内協議会表彰・農林振興センター表彰</t>
    <phoneticPr fontId="4"/>
  </si>
  <si>
    <t>優良(維持修繕)工事表彰</t>
    <phoneticPr fontId="4"/>
  </si>
  <si>
    <t>安全管理優良受注者表彰</t>
    <phoneticPr fontId="4"/>
  </si>
  <si>
    <t>除雪機械及びオペレーターの提供</t>
    <phoneticPr fontId="4"/>
  </si>
  <si>
    <t>オペレーターの提供のみ</t>
    <phoneticPr fontId="4"/>
  </si>
  <si>
    <t>県・市・
土地改良区発注</t>
    <phoneticPr fontId="4"/>
  </si>
  <si>
    <t>*1 「監理技術者資格者証及び監理技術者講習修了証の所持者数」は、別紙「技術職員名簿」の「監理技術者資格者証交付番号」欄に交付番号を記載した職員のうち監理技術者講習修了証を所持している職員を集計し、合計人数を入力してください。
*2 「技術職員名簿の記載人数」欄及び「技術職員以外の職員名簿の記載人数」欄は、各名簿に入力した職員の合計人数を入力してください。</t>
    <rPh sb="66" eb="68">
      <t>キサイ</t>
    </rPh>
    <rPh sb="125" eb="127">
      <t>キサイ</t>
    </rPh>
    <rPh sb="146" eb="148">
      <t>キサイ</t>
    </rPh>
    <phoneticPr fontId="4"/>
  </si>
  <si>
    <t>年間平均完成
工事高(千円)</t>
    <rPh sb="0" eb="2">
      <t>ネンカン</t>
    </rPh>
    <rPh sb="11" eb="13">
      <t>センエン</t>
    </rPh>
    <phoneticPr fontId="4"/>
  </si>
  <si>
    <t>建設機械
施工技士</t>
    <phoneticPr fontId="4"/>
  </si>
  <si>
    <t>土木施工
管理技士</t>
    <phoneticPr fontId="4"/>
  </si>
  <si>
    <t>建築施工
管理技士</t>
    <phoneticPr fontId="4"/>
  </si>
  <si>
    <t>造園施工
管理技士</t>
    <phoneticPr fontId="4"/>
  </si>
  <si>
    <t>検定種目</t>
    <phoneticPr fontId="4"/>
  </si>
  <si>
    <t>人</t>
    <rPh sb="0" eb="1">
      <t>ニン</t>
    </rPh>
    <phoneticPr fontId="4"/>
  </si>
  <si>
    <t>除雪業務の受託契約台数</t>
    <rPh sb="0" eb="2">
      <t>ジョセツ</t>
    </rPh>
    <rPh sb="2" eb="4">
      <t>ギョウム</t>
    </rPh>
    <rPh sb="5" eb="7">
      <t>ジュタク</t>
    </rPh>
    <rPh sb="7" eb="9">
      <t>ケイヤク</t>
    </rPh>
    <rPh sb="9" eb="11">
      <t>ダイスウ</t>
    </rPh>
    <phoneticPr fontId="5"/>
  </si>
  <si>
    <t>I. 備考</t>
    <rPh sb="3" eb="5">
      <t>ビコウ</t>
    </rPh>
    <phoneticPr fontId="4"/>
  </si>
  <si>
    <t>H.主観的事項</t>
    <rPh sb="2" eb="5">
      <t>シュカンテキ</t>
    </rPh>
    <rPh sb="5" eb="7">
      <t>ジコウ</t>
    </rPh>
    <phoneticPr fontId="4"/>
  </si>
  <si>
    <t>G.業種情報</t>
    <rPh sb="2" eb="4">
      <t>ギョウシュ</t>
    </rPh>
    <rPh sb="4" eb="6">
      <t>ジョウホウ</t>
    </rPh>
    <phoneticPr fontId="4"/>
  </si>
  <si>
    <t>F.経営情報</t>
    <rPh sb="2" eb="4">
      <t>ケイエイ</t>
    </rPh>
    <rPh sb="4" eb="6">
      <t>ジョウホウ</t>
    </rPh>
    <phoneticPr fontId="4"/>
  </si>
  <si>
    <t>E.電子契約情報</t>
    <rPh sb="2" eb="6">
      <t>デンシケイヤク</t>
    </rPh>
    <rPh sb="6" eb="8">
      <t>ジョウホウ</t>
    </rPh>
    <phoneticPr fontId="4"/>
  </si>
  <si>
    <t>契約締結権限者役職</t>
    <rPh sb="7" eb="9">
      <t>ヤクショク</t>
    </rPh>
    <phoneticPr fontId="5"/>
  </si>
  <si>
    <t>契約締結権限者の役職を入力してください。</t>
    <rPh sb="0" eb="2">
      <t>ケイヤク</t>
    </rPh>
    <rPh sb="2" eb="4">
      <t>テイケツ</t>
    </rPh>
    <rPh sb="4" eb="6">
      <t>ケンゲン</t>
    </rPh>
    <rPh sb="6" eb="7">
      <t>シャ</t>
    </rPh>
    <rPh sb="8" eb="10">
      <t>ヤクショク</t>
    </rPh>
    <rPh sb="11" eb="13">
      <t>ニュウリョク</t>
    </rPh>
    <phoneticPr fontId="4"/>
  </si>
  <si>
    <t>契約締結権限者氏名</t>
    <rPh sb="0" eb="7">
      <t>ケイヤクテイケツケンゲンシャ</t>
    </rPh>
    <rPh sb="7" eb="9">
      <t>シメイ</t>
    </rPh>
    <phoneticPr fontId="5"/>
  </si>
  <si>
    <t>契約締結権限者</t>
    <phoneticPr fontId="5"/>
  </si>
  <si>
    <r>
      <t>電子契約で</t>
    </r>
    <r>
      <rPr>
        <sz val="10"/>
        <color rgb="FFFF0000"/>
        <rFont val="ＭＳ ゴシック"/>
        <family val="3"/>
        <charset val="128"/>
      </rPr>
      <t>契約締結権限者</t>
    </r>
    <r>
      <rPr>
        <sz val="10"/>
        <color rgb="FF0D0D0D"/>
        <rFont val="ＭＳ ゴシック"/>
        <family val="3"/>
        <charset val="128"/>
      </rPr>
      <t>が使用するメールアドレスを入力してください。</t>
    </r>
    <rPh sb="0" eb="2">
      <t>デンシ</t>
    </rPh>
    <rPh sb="2" eb="4">
      <t>ケイヤク</t>
    </rPh>
    <rPh sb="5" eb="7">
      <t>ケイヤク</t>
    </rPh>
    <rPh sb="7" eb="9">
      <t>テイケツ</t>
    </rPh>
    <rPh sb="9" eb="11">
      <t>ケンゲン</t>
    </rPh>
    <rPh sb="11" eb="12">
      <t>シャ</t>
    </rPh>
    <rPh sb="13" eb="15">
      <t>シヨウ</t>
    </rPh>
    <rPh sb="25" eb="27">
      <t>ニュウリョク</t>
    </rPh>
    <phoneticPr fontId="4"/>
  </si>
  <si>
    <t>契約事務担当者氏名</t>
    <rPh sb="0" eb="2">
      <t>ケイヤク</t>
    </rPh>
    <rPh sb="2" eb="7">
      <t>ジムタントウシャ</t>
    </rPh>
    <rPh sb="7" eb="9">
      <t>シメイ</t>
    </rPh>
    <phoneticPr fontId="5"/>
  </si>
  <si>
    <t>契約事務担当者</t>
    <rPh sb="0" eb="7">
      <t>ケイヤクジムタントウシャ</t>
    </rPh>
    <phoneticPr fontId="5"/>
  </si>
  <si>
    <t>認定</t>
    <rPh sb="0" eb="2">
      <t>ニンテイ</t>
    </rPh>
    <phoneticPr fontId="4"/>
  </si>
  <si>
    <t>消防団協力事業所の</t>
    <rPh sb="0" eb="3">
      <t>ショウボウダン</t>
    </rPh>
    <rPh sb="3" eb="5">
      <t>キョウリョク</t>
    </rPh>
    <rPh sb="5" eb="8">
      <t>ジギョウショ</t>
    </rPh>
    <phoneticPr fontId="5"/>
  </si>
  <si>
    <t>応援企業への登録</t>
    <rPh sb="0" eb="2">
      <t>オウエン</t>
    </rPh>
    <rPh sb="2" eb="4">
      <t>キギョウ</t>
    </rPh>
    <rPh sb="6" eb="8">
      <t>トウロク</t>
    </rPh>
    <phoneticPr fontId="5"/>
  </si>
  <si>
    <t>元気とやま！子育て</t>
    <rPh sb="0" eb="2">
      <t>ゲンキ</t>
    </rPh>
    <phoneticPr fontId="5"/>
  </si>
  <si>
    <t>雇用</t>
    <rPh sb="0" eb="2">
      <t>コヨウ</t>
    </rPh>
    <phoneticPr fontId="4"/>
  </si>
  <si>
    <t>保護観察対象者等の</t>
    <rPh sb="0" eb="2">
      <t>ホゴ</t>
    </rPh>
    <rPh sb="2" eb="4">
      <t>カンサツ</t>
    </rPh>
    <rPh sb="4" eb="7">
      <t>タイショウシャ</t>
    </rPh>
    <rPh sb="7" eb="8">
      <t>トウ</t>
    </rPh>
    <phoneticPr fontId="5"/>
  </si>
  <si>
    <t>管工事に関する</t>
    <rPh sb="0" eb="1">
      <t>カン</t>
    </rPh>
    <rPh sb="1" eb="3">
      <t>コウジ</t>
    </rPh>
    <rPh sb="4" eb="5">
      <t>カン</t>
    </rPh>
    <phoneticPr fontId="5"/>
  </si>
  <si>
    <t>技術者数</t>
    <phoneticPr fontId="4"/>
  </si>
  <si>
    <t>①主たる営業所(本店)が射水市内にあり、土木一式、建築一式、電気、管、ほ装のいずれかの入札に参加を希望する場合のみ、入力してください。
②申請日現在の状況を入力してください。</t>
    <rPh sb="58" eb="60">
      <t>ニュウリョク</t>
    </rPh>
    <phoneticPr fontId="4"/>
  </si>
  <si>
    <t>16_射水市</t>
  </si>
  <si>
    <r>
      <t>社内で契約書の確認を２回行う場合、</t>
    </r>
    <r>
      <rPr>
        <sz val="10"/>
        <color rgb="FFFF0000"/>
        <rFont val="ＭＳ ゴシック"/>
        <family val="3"/>
        <charset val="128"/>
      </rPr>
      <t>契約事務担当者</t>
    </r>
    <r>
      <rPr>
        <sz val="10"/>
        <color rgb="FF0D0D0D"/>
        <rFont val="ＭＳ ゴシック"/>
        <family val="3"/>
        <charset val="128"/>
      </rPr>
      <t>が使用するメールアドレスを入力してください。</t>
    </r>
    <phoneticPr fontId="4"/>
  </si>
  <si>
    <t>電子契約を利用する場合は、メールアドレス等を入力してください。</t>
    <phoneticPr fontId="4"/>
  </si>
  <si>
    <t>令和5・6年度</t>
    <phoneticPr fontId="4"/>
  </si>
  <si>
    <t>令和5年度</t>
  </si>
  <si>
    <t>令和6年度</t>
  </si>
  <si>
    <t>Ver.7.0.1</t>
    <phoneticPr fontId="4"/>
  </si>
  <si>
    <t>7.0.1</t>
  </si>
  <si>
    <t>専任技術者氏名</t>
    <rPh sb="0" eb="2">
      <t>センニン</t>
    </rPh>
    <rPh sb="2" eb="5">
      <t>ギジュツシャ</t>
    </rPh>
    <rPh sb="5" eb="7">
      <t>シメイ</t>
    </rPh>
    <phoneticPr fontId="4"/>
  </si>
  <si>
    <r>
      <t xml:space="preserve">登録を希望する場合、希望、許可区分、総合評定値、年間平均完成工事高、B.契約する営業所の許可区分、専任技術者氏名を入力してください。
</t>
    </r>
    <r>
      <rPr>
        <sz val="10"/>
        <color theme="1" tint="4.9989318521683403E-2"/>
        <rFont val="ＭＳ ゴシック"/>
        <family val="3"/>
        <charset val="128"/>
      </rPr>
      <t>希望、許可区分、B.契約する営業所の許可区分欄はリストから選択してください。
年間平均完成工事高については、消費税を含まない金額を入力してください。</t>
    </r>
    <rPh sb="0" eb="2">
      <t>トウロク</t>
    </rPh>
    <rPh sb="3" eb="5">
      <t>キボウ</t>
    </rPh>
    <rPh sb="7" eb="9">
      <t>バアイ</t>
    </rPh>
    <rPh sb="10" eb="12">
      <t>キボウ</t>
    </rPh>
    <rPh sb="20" eb="23">
      <t>ヒョウテイチ</t>
    </rPh>
    <rPh sb="24" eb="26">
      <t>ネンカン</t>
    </rPh>
    <rPh sb="36" eb="38">
      <t>ケイヤク</t>
    </rPh>
    <rPh sb="40" eb="43">
      <t>エイギョウショ</t>
    </rPh>
    <rPh sb="67" eb="69">
      <t>キボウ</t>
    </rPh>
    <rPh sb="89" eb="90">
      <t>ラン</t>
    </rPh>
    <rPh sb="106" eb="108">
      <t>ネンカン</t>
    </rPh>
    <rPh sb="108" eb="110">
      <t>ヘイキン</t>
    </rPh>
    <rPh sb="132" eb="134">
      <t>ニュウリョク</t>
    </rPh>
    <phoneticPr fontId="4"/>
  </si>
  <si>
    <t>射水市 一般競争(指名競争)参加資格審査申請書【建設工事】</t>
    <rPh sb="0" eb="2">
      <t>イミズ</t>
    </rPh>
    <rPh sb="2" eb="3">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</si>
</sst>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color rgb="FF0D0D0D"/>
      <name val="ＭＳ ゴシック"/>
      <family val="3"/>
      <charset val="128"/>
    </font>
    <font>
      <sz val="10"/>
      <color theme="1"/>
      <name val="ＭＳ ゴシック"/>
      <family val="3"/>
      <charset val="128"/>
    </font>
    <font>
      <sz val="11"/>
      <color theme="1" tint="4.9989318521683403E-2"/>
      <name val="ＭＳ ゴシック"/>
      <family val="3"/>
      <charset val="128"/>
    </font>
    <font>
      <sz val="10"/>
      <name val="ＭＳ ゴシック"/>
      <family val="3"/>
      <charset val="128"/>
    </font>
    <font>
      <sz val="11"/>
      <color theme="1"/>
      <name val="ＭＳ ゴシック"/>
      <family val="3"/>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s>
  <borders count="57">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right style="hair">
        <color indexed="64"/>
      </right>
      <top style="thin">
        <color indexed="64"/>
      </top>
      <bottom style="thin">
        <color auto="1"/>
      </bottom>
      <diagonal/>
    </border>
    <border>
      <left style="hair">
        <color auto="1"/>
      </left>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auto="1"/>
      </right>
      <top style="thin">
        <color indexed="64"/>
      </top>
      <bottom style="thin">
        <color auto="1"/>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auto="1"/>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bottom style="hair">
        <color indexed="64"/>
      </bottom>
      <diagonal/>
    </border>
    <border>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9">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xf numFmtId="38" fontId="1" fillId="0" borderId="0" applyFont="0" applyFill="0" applyBorder="0" applyAlignment="0" applyProtection="0">
      <alignment vertical="center"/>
    </xf>
  </cellStyleXfs>
  <cellXfs count="342">
    <xf numFmtId="0" fontId="0" fillId="0" borderId="0" xfId="0">
      <alignment vertical="center"/>
    </xf>
    <xf numFmtId="49" fontId="13" fillId="2" borderId="37" xfId="0" applyNumberFormat="1" applyFont="1" applyFill="1" applyBorder="1" applyAlignment="1" applyProtection="1">
      <alignment horizontal="center" vertical="center"/>
      <protection locked="0"/>
    </xf>
    <xf numFmtId="49" fontId="13" fillId="2" borderId="38" xfId="0" applyNumberFormat="1" applyFont="1" applyFill="1" applyBorder="1" applyAlignment="1" applyProtection="1">
      <alignment horizontal="center" vertical="center"/>
      <protection locked="0"/>
    </xf>
    <xf numFmtId="49" fontId="13" fillId="2" borderId="35" xfId="0" applyNumberFormat="1" applyFont="1" applyFill="1" applyBorder="1" applyAlignment="1" applyProtection="1">
      <alignment horizontal="center" vertical="center"/>
      <protection locked="0"/>
    </xf>
    <xf numFmtId="49" fontId="13" fillId="2" borderId="31" xfId="0" applyNumberFormat="1" applyFont="1" applyFill="1" applyBorder="1" applyAlignment="1" applyProtection="1">
      <alignment horizontal="center" vertical="center"/>
      <protection locked="0"/>
    </xf>
    <xf numFmtId="49" fontId="13" fillId="2" borderId="33" xfId="0" applyNumberFormat="1" applyFont="1" applyFill="1" applyBorder="1" applyAlignment="1" applyProtection="1">
      <alignment horizontal="center" vertical="center"/>
      <protection locked="0"/>
    </xf>
    <xf numFmtId="49" fontId="13" fillId="2" borderId="34" xfId="0" applyNumberFormat="1" applyFont="1" applyFill="1" applyBorder="1" applyAlignment="1" applyProtection="1">
      <alignment horizontal="center" vertical="center"/>
      <protection locked="0"/>
    </xf>
    <xf numFmtId="38" fontId="13" fillId="2" borderId="7" xfId="0" applyNumberFormat="1" applyFont="1" applyFill="1" applyBorder="1" applyAlignment="1" applyProtection="1">
      <alignment horizontal="right" vertical="center"/>
      <protection locked="0"/>
    </xf>
    <xf numFmtId="38" fontId="13" fillId="2" borderId="8" xfId="0" applyNumberFormat="1" applyFont="1" applyFill="1" applyBorder="1" applyAlignment="1" applyProtection="1">
      <alignment horizontal="right" vertical="center"/>
      <protection locked="0"/>
    </xf>
    <xf numFmtId="38" fontId="13" fillId="2" borderId="9" xfId="0" applyNumberFormat="1" applyFont="1" applyFill="1" applyBorder="1" applyAlignment="1" applyProtection="1">
      <alignment horizontal="right" vertical="center"/>
      <protection locked="0"/>
    </xf>
    <xf numFmtId="49" fontId="13" fillId="2" borderId="7" xfId="1" applyNumberFormat="1" applyFont="1" applyFill="1" applyBorder="1" applyAlignment="1" applyProtection="1">
      <alignment horizontal="center" vertical="center"/>
      <protection locked="0"/>
    </xf>
    <xf numFmtId="49" fontId="13" fillId="2" borderId="9" xfId="1" applyNumberFormat="1" applyFont="1" applyFill="1" applyBorder="1" applyAlignment="1" applyProtection="1">
      <alignment horizontal="center" vertical="center"/>
      <protection locked="0"/>
    </xf>
    <xf numFmtId="49" fontId="13" fillId="2" borderId="7" xfId="0" applyNumberFormat="1" applyFont="1" applyFill="1" applyBorder="1" applyAlignment="1" applyProtection="1">
      <alignment horizontal="left" vertical="center"/>
      <protection locked="0"/>
    </xf>
    <xf numFmtId="49" fontId="13" fillId="2" borderId="8" xfId="0" applyNumberFormat="1" applyFont="1" applyFill="1" applyBorder="1" applyAlignment="1" applyProtection="1">
      <alignment horizontal="left" vertical="center"/>
      <protection locked="0"/>
    </xf>
    <xf numFmtId="49" fontId="13" fillId="2" borderId="9" xfId="0" applyNumberFormat="1" applyFont="1" applyFill="1" applyBorder="1" applyAlignment="1" applyProtection="1">
      <alignment horizontal="left" vertical="center"/>
      <protection locked="0"/>
    </xf>
    <xf numFmtId="38" fontId="13" fillId="2" borderId="7" xfId="1" applyNumberFormat="1" applyFont="1" applyFill="1" applyBorder="1" applyAlignment="1" applyProtection="1">
      <alignment horizontal="right" vertical="center"/>
      <protection locked="0"/>
    </xf>
    <xf numFmtId="38" fontId="13" fillId="2" borderId="9" xfId="1" applyNumberFormat="1" applyFont="1" applyFill="1" applyBorder="1" applyAlignment="1" applyProtection="1">
      <alignment horizontal="right" vertical="center"/>
      <protection locked="0"/>
    </xf>
    <xf numFmtId="49" fontId="13" fillId="2" borderId="7" xfId="1" applyNumberFormat="1" applyFont="1" applyFill="1" applyBorder="1" applyAlignment="1" applyProtection="1">
      <alignment horizontal="left" vertical="center"/>
      <protection locked="0"/>
    </xf>
    <xf numFmtId="49" fontId="13" fillId="2" borderId="9" xfId="1" applyNumberFormat="1" applyFont="1" applyFill="1" applyBorder="1" applyAlignment="1" applyProtection="1">
      <alignment horizontal="left" vertical="center"/>
      <protection locked="0"/>
    </xf>
    <xf numFmtId="38" fontId="13" fillId="2" borderId="10" xfId="1" applyNumberFormat="1" applyFont="1" applyFill="1" applyBorder="1" applyAlignment="1" applyProtection="1">
      <alignment horizontal="right" vertical="center"/>
      <protection locked="0"/>
    </xf>
    <xf numFmtId="49" fontId="13" fillId="2" borderId="27" xfId="0" applyNumberFormat="1" applyFont="1" applyFill="1" applyBorder="1" applyAlignment="1" applyProtection="1">
      <alignment horizontal="center" vertical="center"/>
      <protection locked="0"/>
    </xf>
    <xf numFmtId="49" fontId="13" fillId="2" borderId="11" xfId="0" applyNumberFormat="1" applyFont="1" applyFill="1" applyBorder="1" applyAlignment="1" applyProtection="1">
      <alignment horizontal="center" vertical="center"/>
      <protection locked="0"/>
    </xf>
    <xf numFmtId="49" fontId="13" fillId="2" borderId="12" xfId="0" applyNumberFormat="1" applyFont="1" applyFill="1" applyBorder="1" applyAlignment="1" applyProtection="1">
      <alignment horizontal="center" vertical="center"/>
      <protection locked="0"/>
    </xf>
    <xf numFmtId="38" fontId="13" fillId="2" borderId="27" xfId="1" applyNumberFormat="1" applyFont="1" applyFill="1" applyBorder="1" applyAlignment="1" applyProtection="1">
      <alignment horizontal="right" vertical="center"/>
      <protection locked="0"/>
    </xf>
    <xf numFmtId="38" fontId="13" fillId="2" borderId="12" xfId="1" applyNumberFormat="1" applyFont="1" applyFill="1" applyBorder="1" applyAlignment="1" applyProtection="1">
      <alignment horizontal="right" vertical="center"/>
      <protection locked="0"/>
    </xf>
    <xf numFmtId="38" fontId="13" fillId="2" borderId="3" xfId="1" applyNumberFormat="1" applyFont="1" applyFill="1" applyBorder="1" applyAlignment="1" applyProtection="1">
      <alignment horizontal="right" vertical="center"/>
      <protection locked="0"/>
    </xf>
    <xf numFmtId="38" fontId="13" fillId="2" borderId="6" xfId="1" applyNumberFormat="1" applyFont="1" applyFill="1" applyBorder="1" applyAlignment="1" applyProtection="1">
      <alignment horizontal="right" vertical="center"/>
      <protection locked="0"/>
    </xf>
    <xf numFmtId="49" fontId="13" fillId="2" borderId="3" xfId="1" applyNumberFormat="1" applyFont="1" applyFill="1" applyBorder="1" applyAlignment="1" applyProtection="1">
      <alignment horizontal="center" vertical="center"/>
      <protection locked="0"/>
    </xf>
    <xf numFmtId="49" fontId="13" fillId="2" borderId="5" xfId="1" applyNumberFormat="1" applyFont="1" applyFill="1" applyBorder="1" applyAlignment="1" applyProtection="1">
      <alignment horizontal="center" vertical="center"/>
      <protection locked="0"/>
    </xf>
    <xf numFmtId="49" fontId="13" fillId="2" borderId="3" xfId="0" applyNumberFormat="1" applyFont="1" applyFill="1" applyBorder="1" applyAlignment="1" applyProtection="1">
      <alignment horizontal="left" vertical="center"/>
      <protection locked="0"/>
    </xf>
    <xf numFmtId="49" fontId="13" fillId="2" borderId="4" xfId="0" applyNumberFormat="1" applyFont="1" applyFill="1" applyBorder="1" applyAlignment="1" applyProtection="1">
      <alignment horizontal="left" vertical="center"/>
      <protection locked="0"/>
    </xf>
    <xf numFmtId="49" fontId="13" fillId="2" borderId="5" xfId="0" applyNumberFormat="1" applyFont="1" applyFill="1" applyBorder="1" applyAlignment="1" applyProtection="1">
      <alignment horizontal="left" vertical="center"/>
      <protection locked="0"/>
    </xf>
    <xf numFmtId="38" fontId="13" fillId="2" borderId="10" xfId="0" applyNumberFormat="1" applyFont="1" applyFill="1" applyBorder="1" applyAlignment="1" applyProtection="1">
      <alignment horizontal="left" vertical="center"/>
      <protection locked="0"/>
    </xf>
    <xf numFmtId="49" fontId="13" fillId="2" borderId="0" xfId="2" applyNumberFormat="1" applyFont="1" applyFill="1" applyAlignment="1" applyProtection="1">
      <alignment horizontal="left" vertical="top" wrapText="1"/>
      <protection locked="0"/>
    </xf>
    <xf numFmtId="38" fontId="13" fillId="2" borderId="0" xfId="8" applyFont="1" applyFill="1" applyAlignment="1" applyProtection="1">
      <alignment horizontal="right" vertical="center"/>
      <protection locked="0"/>
    </xf>
    <xf numFmtId="49" fontId="13" fillId="2" borderId="0" xfId="0" applyNumberFormat="1" applyFont="1" applyFill="1" applyAlignment="1" applyProtection="1">
      <alignment horizontal="center" vertical="center"/>
      <protection locked="0"/>
    </xf>
    <xf numFmtId="49" fontId="13" fillId="2" borderId="0" xfId="0" applyNumberFormat="1" applyFont="1" applyFill="1" applyAlignment="1" applyProtection="1">
      <alignment horizontal="left" vertical="center"/>
      <protection locked="0"/>
    </xf>
    <xf numFmtId="49" fontId="13" fillId="2" borderId="3" xfId="1" applyNumberFormat="1" applyFont="1" applyFill="1" applyBorder="1" applyAlignment="1" applyProtection="1">
      <alignment horizontal="left" vertical="center"/>
      <protection locked="0"/>
    </xf>
    <xf numFmtId="49" fontId="13" fillId="2" borderId="5" xfId="1" applyNumberFormat="1" applyFont="1" applyFill="1" applyBorder="1" applyAlignment="1" applyProtection="1">
      <alignment horizontal="left" vertical="center"/>
      <protection locked="0"/>
    </xf>
    <xf numFmtId="14" fontId="13" fillId="2" borderId="0" xfId="0" applyNumberFormat="1" applyFont="1" applyFill="1" applyAlignment="1" applyProtection="1">
      <alignment horizontal="left" vertical="center"/>
      <protection locked="0"/>
    </xf>
    <xf numFmtId="49" fontId="13" fillId="2" borderId="6" xfId="0" applyNumberFormat="1" applyFont="1" applyFill="1" applyBorder="1" applyAlignment="1" applyProtection="1">
      <alignment horizontal="left" vertical="center"/>
      <protection locked="0"/>
    </xf>
    <xf numFmtId="38" fontId="13" fillId="2" borderId="3" xfId="0" applyNumberFormat="1" applyFont="1" applyFill="1" applyBorder="1" applyAlignment="1" applyProtection="1">
      <alignment horizontal="right" vertical="center"/>
      <protection locked="0"/>
    </xf>
    <xf numFmtId="38" fontId="13" fillId="2" borderId="4" xfId="0" applyNumberFormat="1" applyFont="1" applyFill="1" applyBorder="1" applyAlignment="1" applyProtection="1">
      <alignment horizontal="right" vertical="center"/>
      <protection locked="0"/>
    </xf>
    <xf numFmtId="38" fontId="13" fillId="2" borderId="5" xfId="0" applyNumberFormat="1" applyFont="1" applyFill="1" applyBorder="1" applyAlignment="1" applyProtection="1">
      <alignment horizontal="right" vertical="center"/>
      <protection locked="0"/>
    </xf>
    <xf numFmtId="38" fontId="13" fillId="2" borderId="5" xfId="1" applyNumberFormat="1" applyFont="1" applyFill="1" applyBorder="1" applyAlignment="1" applyProtection="1">
      <alignment horizontal="right" vertical="center"/>
      <protection locked="0"/>
    </xf>
    <xf numFmtId="183"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0" fontId="13" fillId="2" borderId="0" xfId="0" applyFont="1" applyFill="1" applyAlignment="1" applyProtection="1">
      <alignment horizontal="left" vertical="center"/>
      <protection locked="0"/>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181" fontId="13" fillId="2" borderId="0" xfId="0" applyNumberFormat="1" applyFont="1" applyFill="1" applyAlignment="1" applyProtection="1">
      <alignment horizontal="left" vertical="center"/>
      <protection locked="0"/>
    </xf>
    <xf numFmtId="177" fontId="13" fillId="2" borderId="0" xfId="0" applyNumberFormat="1" applyFont="1" applyFill="1" applyAlignment="1" applyProtection="1">
      <alignment horizontal="left" vertical="center"/>
      <protection locked="0"/>
    </xf>
    <xf numFmtId="49" fontId="13" fillId="2" borderId="27" xfId="1" applyNumberFormat="1" applyFont="1" applyFill="1" applyBorder="1" applyAlignment="1" applyProtection="1">
      <alignment horizontal="center" vertical="center"/>
      <protection locked="0"/>
    </xf>
    <xf numFmtId="49" fontId="13" fillId="2" borderId="28" xfId="1" applyNumberFormat="1" applyFont="1" applyFill="1" applyBorder="1" applyAlignment="1" applyProtection="1">
      <alignment horizontal="center" vertical="center"/>
      <protection locked="0"/>
    </xf>
    <xf numFmtId="38" fontId="13" fillId="2" borderId="27" xfId="0" applyNumberFormat="1" applyFont="1" applyFill="1" applyBorder="1" applyAlignment="1" applyProtection="1">
      <alignment horizontal="right" vertical="center"/>
      <protection locked="0"/>
    </xf>
    <xf numFmtId="38" fontId="13" fillId="2" borderId="11" xfId="0" applyNumberFormat="1" applyFont="1" applyFill="1" applyBorder="1" applyAlignment="1" applyProtection="1">
      <alignment horizontal="right" vertical="center"/>
      <protection locked="0"/>
    </xf>
    <xf numFmtId="38" fontId="13" fillId="2" borderId="28" xfId="0" applyNumberFormat="1" applyFont="1" applyFill="1" applyBorder="1" applyAlignment="1" applyProtection="1">
      <alignment horizontal="right" vertical="center"/>
      <protection locked="0"/>
    </xf>
    <xf numFmtId="0" fontId="24"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178" fontId="6" fillId="0" borderId="0" xfId="1" applyNumberFormat="1" applyFont="1" applyAlignment="1" applyProtection="1">
      <alignment horizontal="right" vertical="top"/>
    </xf>
    <xf numFmtId="0" fontId="12" fillId="0" borderId="0" xfId="2" applyFont="1" applyProtection="1">
      <alignment vertical="center"/>
    </xf>
    <xf numFmtId="0" fontId="3" fillId="0" borderId="0" xfId="1" applyFont="1" applyProtection="1">
      <alignment vertical="center"/>
    </xf>
    <xf numFmtId="0" fontId="18" fillId="0" borderId="17" xfId="2" applyFont="1" applyBorder="1" applyProtection="1">
      <alignment vertical="center"/>
    </xf>
    <xf numFmtId="0" fontId="18" fillId="0" borderId="18" xfId="2" applyFont="1" applyBorder="1" applyProtection="1">
      <alignment vertical="center"/>
    </xf>
    <xf numFmtId="0" fontId="18" fillId="0" borderId="20" xfId="2" applyFont="1" applyBorder="1" applyProtection="1">
      <alignment vertical="center"/>
    </xf>
    <xf numFmtId="49" fontId="3" fillId="0" borderId="0" xfId="1" applyNumberFormat="1" applyFont="1" applyProtection="1">
      <alignment vertical="center"/>
    </xf>
    <xf numFmtId="0" fontId="18" fillId="0" borderId="21" xfId="2" applyFont="1" applyBorder="1" applyProtection="1">
      <alignment vertical="center"/>
    </xf>
    <xf numFmtId="0" fontId="18" fillId="0" borderId="0" xfId="2" applyFont="1" applyProtection="1">
      <alignment vertical="center"/>
    </xf>
    <xf numFmtId="0" fontId="18" fillId="0" borderId="23" xfId="2" applyFont="1" applyBorder="1" applyProtection="1">
      <alignment vertical="center"/>
    </xf>
    <xf numFmtId="0" fontId="18" fillId="0" borderId="19" xfId="2" applyFont="1" applyBorder="1" applyProtection="1">
      <alignment vertical="center"/>
    </xf>
    <xf numFmtId="0" fontId="18" fillId="0" borderId="15" xfId="2" applyFont="1" applyBorder="1" applyProtection="1">
      <alignment vertical="center"/>
    </xf>
    <xf numFmtId="0" fontId="18" fillId="0" borderId="16" xfId="2" applyFont="1" applyBorder="1" applyProtection="1">
      <alignment vertical="center"/>
    </xf>
    <xf numFmtId="0" fontId="15" fillId="0" borderId="17" xfId="0" applyFont="1" applyBorder="1" applyAlignment="1" applyProtection="1">
      <alignment horizontal="left" vertical="center" indent="1"/>
    </xf>
    <xf numFmtId="0" fontId="15" fillId="0" borderId="18" xfId="0" applyFont="1" applyBorder="1" applyAlignment="1" applyProtection="1">
      <alignment horizontal="left" vertical="center" indent="1"/>
    </xf>
    <xf numFmtId="0" fontId="15" fillId="0" borderId="20" xfId="0" applyFont="1" applyBorder="1" applyAlignment="1" applyProtection="1">
      <alignment horizontal="left" vertical="center" indent="1"/>
    </xf>
    <xf numFmtId="0" fontId="15" fillId="0" borderId="21" xfId="0" applyFont="1" applyBorder="1" applyProtection="1">
      <alignment vertical="center"/>
    </xf>
    <xf numFmtId="0" fontId="15" fillId="0" borderId="0" xfId="0" applyFont="1" applyProtection="1">
      <alignment vertical="center"/>
    </xf>
    <xf numFmtId="0" fontId="3" fillId="0" borderId="18" xfId="0" applyFont="1" applyBorder="1" applyProtection="1">
      <alignment vertical="center"/>
    </xf>
    <xf numFmtId="0" fontId="3" fillId="0" borderId="20" xfId="0" applyFont="1" applyBorder="1" applyProtection="1">
      <alignment vertical="center"/>
    </xf>
    <xf numFmtId="179" fontId="3" fillId="0" borderId="21" xfId="0" applyNumberFormat="1" applyFont="1" applyBorder="1" applyProtection="1">
      <alignment vertical="center"/>
    </xf>
    <xf numFmtId="179" fontId="3" fillId="0" borderId="0" xfId="0" applyNumberFormat="1" applyFont="1" applyProtection="1">
      <alignment vertical="center"/>
    </xf>
    <xf numFmtId="0" fontId="3" fillId="0" borderId="0" xfId="0" applyFont="1" applyProtection="1">
      <alignmen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3" fillId="0" borderId="23" xfId="0" applyFont="1" applyBorder="1" applyProtection="1">
      <alignment vertical="center"/>
    </xf>
    <xf numFmtId="0" fontId="3" fillId="0" borderId="0" xfId="0" applyFont="1" applyProtection="1">
      <alignment vertical="center"/>
    </xf>
    <xf numFmtId="0" fontId="16" fillId="0" borderId="0" xfId="0" applyFont="1" applyAlignment="1" applyProtection="1">
      <alignment vertical="top"/>
    </xf>
    <xf numFmtId="0" fontId="19" fillId="0" borderId="0" xfId="0" applyFont="1" applyAlignment="1" applyProtection="1">
      <alignment vertical="top"/>
    </xf>
    <xf numFmtId="0" fontId="3" fillId="0" borderId="21" xfId="0" applyFont="1" applyBorder="1" applyProtection="1">
      <alignment vertical="center"/>
    </xf>
    <xf numFmtId="176" fontId="16" fillId="0" borderId="0" xfId="0" applyNumberFormat="1" applyFont="1" applyAlignment="1" applyProtection="1">
      <alignment vertical="top"/>
    </xf>
    <xf numFmtId="0" fontId="14" fillId="0" borderId="23" xfId="0" applyFont="1" applyBorder="1" applyAlignment="1" applyProtection="1">
      <alignment vertical="top"/>
    </xf>
    <xf numFmtId="49" fontId="16"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19" fillId="0" borderId="0" xfId="0" quotePrefix="1" applyFont="1" applyAlignment="1" applyProtection="1">
      <alignment vertical="top"/>
    </xf>
    <xf numFmtId="49" fontId="19" fillId="0" borderId="0" xfId="0" applyNumberFormat="1" applyFont="1" applyAlignment="1" applyProtection="1">
      <alignment vertical="top"/>
    </xf>
    <xf numFmtId="181" fontId="19" fillId="0" borderId="0" xfId="0" applyNumberFormat="1" applyFont="1" applyAlignment="1" applyProtection="1">
      <alignment vertical="top"/>
    </xf>
    <xf numFmtId="0" fontId="3" fillId="0" borderId="21" xfId="2" applyFont="1" applyBorder="1" applyProtection="1">
      <alignment vertical="center"/>
    </xf>
    <xf numFmtId="0" fontId="20" fillId="0" borderId="0" xfId="0" applyFont="1" applyAlignment="1" applyProtection="1">
      <alignment vertical="top"/>
    </xf>
    <xf numFmtId="0" fontId="19" fillId="0" borderId="23" xfId="0" applyFont="1" applyBorder="1" applyAlignment="1" applyProtection="1">
      <alignment vertical="top"/>
    </xf>
    <xf numFmtId="0" fontId="3" fillId="0" borderId="19" xfId="0" applyFont="1" applyBorder="1" applyProtection="1">
      <alignment vertical="center"/>
    </xf>
    <xf numFmtId="0" fontId="3" fillId="0" borderId="15" xfId="0" applyFont="1" applyBorder="1" applyProtection="1">
      <alignment vertical="center"/>
    </xf>
    <xf numFmtId="0" fontId="14" fillId="0" borderId="15" xfId="0" applyFont="1" applyBorder="1" applyAlignment="1" applyProtection="1">
      <alignment vertical="top"/>
    </xf>
    <xf numFmtId="49" fontId="14" fillId="0" borderId="15" xfId="0" applyNumberFormat="1" applyFont="1" applyBorder="1" applyAlignment="1" applyProtection="1">
      <alignment vertical="top"/>
    </xf>
    <xf numFmtId="0" fontId="3" fillId="0" borderId="16"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3" fillId="0" borderId="0" xfId="2" applyNumberFormat="1" applyFont="1" applyProtection="1">
      <alignment vertical="center"/>
    </xf>
    <xf numFmtId="0" fontId="16" fillId="0" borderId="0" xfId="0" applyFont="1" applyProtection="1">
      <alignment vertical="center"/>
    </xf>
    <xf numFmtId="0" fontId="19" fillId="0" borderId="0" xfId="0" applyFont="1" applyAlignment="1" applyProtection="1">
      <alignment vertical="top" wrapText="1"/>
    </xf>
    <xf numFmtId="0" fontId="3" fillId="0" borderId="0" xfId="0" applyFont="1" applyAlignment="1" applyProtection="1">
      <alignment vertical="top"/>
    </xf>
    <xf numFmtId="49" fontId="16" fillId="0" borderId="0" xfId="0" applyNumberFormat="1" applyFont="1" applyAlignment="1" applyProtection="1">
      <alignment vertical="top"/>
    </xf>
    <xf numFmtId="181" fontId="16" fillId="0" borderId="0" xfId="0" applyNumberFormat="1" applyFont="1" applyAlignment="1" applyProtection="1">
      <alignment vertical="top"/>
    </xf>
    <xf numFmtId="0" fontId="16" fillId="0" borderId="15" xfId="0" applyFont="1" applyBorder="1" applyAlignment="1" applyProtection="1">
      <alignment horizontal="right" vertical="top"/>
    </xf>
    <xf numFmtId="0" fontId="16" fillId="0" borderId="15" xfId="0" applyFont="1" applyBorder="1" applyAlignment="1" applyProtection="1">
      <alignment vertical="top"/>
    </xf>
    <xf numFmtId="49" fontId="16" fillId="0" borderId="15" xfId="0" applyNumberFormat="1" applyFont="1" applyBorder="1" applyAlignment="1" applyProtection="1">
      <alignment vertical="top"/>
    </xf>
    <xf numFmtId="181" fontId="16" fillId="0" borderId="15"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21" xfId="0" applyFont="1" applyBorder="1" applyProtection="1">
      <alignment vertical="center"/>
    </xf>
    <xf numFmtId="0" fontId="17" fillId="0" borderId="0" xfId="0" applyFont="1" applyProtection="1">
      <alignment vertical="center"/>
    </xf>
    <xf numFmtId="49" fontId="3" fillId="0" borderId="18" xfId="0" applyNumberFormat="1" applyFont="1" applyBorder="1" applyProtection="1">
      <alignment vertical="center"/>
    </xf>
    <xf numFmtId="177" fontId="3" fillId="0" borderId="18" xfId="0" applyNumberFormat="1" applyFont="1" applyBorder="1" applyProtection="1">
      <alignment vertical="center"/>
    </xf>
    <xf numFmtId="0" fontId="19" fillId="0" borderId="0" xfId="0" applyFont="1" applyAlignment="1" applyProtection="1">
      <alignment horizontal="left" vertical="center" wrapText="1"/>
    </xf>
    <xf numFmtId="177" fontId="16" fillId="0" borderId="0" xfId="0" applyNumberFormat="1" applyFont="1" applyAlignment="1" applyProtection="1">
      <alignment vertical="top"/>
    </xf>
    <xf numFmtId="181" fontId="14" fillId="0" borderId="15" xfId="0" applyNumberFormat="1" applyFont="1" applyBorder="1" applyAlignment="1" applyProtection="1">
      <alignment vertical="top"/>
    </xf>
    <xf numFmtId="181" fontId="14" fillId="0" borderId="0" xfId="0" applyNumberFormat="1" applyFont="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0" fontId="3" fillId="0" borderId="23" xfId="2" applyFont="1" applyBorder="1" applyProtection="1">
      <alignment vertical="center"/>
    </xf>
    <xf numFmtId="49" fontId="19" fillId="0" borderId="0" xfId="0" applyNumberFormat="1" applyFont="1" applyAlignment="1" applyProtection="1">
      <alignment horizontal="right" vertical="top"/>
    </xf>
    <xf numFmtId="177" fontId="14" fillId="0" borderId="15" xfId="0" applyNumberFormat="1" applyFont="1" applyBorder="1" applyAlignment="1" applyProtection="1">
      <alignment vertical="top"/>
    </xf>
    <xf numFmtId="177" fontId="14" fillId="0" borderId="0" xfId="0" applyNumberFormat="1" applyFont="1" applyAlignment="1" applyProtection="1">
      <alignment vertical="top"/>
    </xf>
    <xf numFmtId="49" fontId="3" fillId="0" borderId="0" xfId="0" applyNumberFormat="1" applyFont="1" applyAlignment="1" applyProtection="1">
      <alignment vertical="top"/>
    </xf>
    <xf numFmtId="0" fontId="3" fillId="0" borderId="0" xfId="6" applyFont="1" applyProtection="1">
      <alignment vertical="center"/>
    </xf>
    <xf numFmtId="0" fontId="16" fillId="0" borderId="0" xfId="0" applyFont="1" applyAlignment="1" applyProtection="1">
      <alignment vertical="center" wrapText="1"/>
    </xf>
    <xf numFmtId="0" fontId="16" fillId="0" borderId="23" xfId="0" applyFont="1" applyBorder="1" applyProtection="1">
      <alignment vertical="center"/>
    </xf>
    <xf numFmtId="49" fontId="3" fillId="0" borderId="23" xfId="0" applyNumberFormat="1" applyFont="1" applyBorder="1" applyProtection="1">
      <alignment vertical="center"/>
    </xf>
    <xf numFmtId="49" fontId="20" fillId="0" borderId="0" xfId="0" applyNumberFormat="1" applyFont="1" applyAlignment="1" applyProtection="1">
      <alignment horizontal="right" vertical="top"/>
    </xf>
    <xf numFmtId="0" fontId="3" fillId="0" borderId="23" xfId="0" applyFont="1" applyBorder="1" applyAlignment="1" applyProtection="1">
      <alignment vertical="top"/>
    </xf>
    <xf numFmtId="0" fontId="3" fillId="0" borderId="0" xfId="2" applyFont="1" applyAlignment="1" applyProtection="1">
      <alignment vertical="top"/>
    </xf>
    <xf numFmtId="49" fontId="3" fillId="0" borderId="15" xfId="0" applyNumberFormat="1" applyFont="1" applyBorder="1" applyAlignment="1" applyProtection="1">
      <alignment vertical="top"/>
    </xf>
    <xf numFmtId="0" fontId="3" fillId="0" borderId="15" xfId="0" applyFont="1" applyBorder="1" applyAlignment="1" applyProtection="1">
      <alignment vertical="top"/>
    </xf>
    <xf numFmtId="0" fontId="15" fillId="0" borderId="19" xfId="0" applyFont="1" applyBorder="1" applyAlignment="1" applyProtection="1">
      <alignment horizontal="left" vertical="center" indent="1"/>
    </xf>
    <xf numFmtId="0" fontId="3" fillId="0" borderId="15" xfId="2" applyFont="1" applyBorder="1" applyProtection="1">
      <alignment vertical="center"/>
    </xf>
    <xf numFmtId="182" fontId="3" fillId="0" borderId="0" xfId="1" applyNumberFormat="1" applyFont="1" applyProtection="1">
      <alignment vertical="center"/>
    </xf>
    <xf numFmtId="179" fontId="3" fillId="0" borderId="0" xfId="0" applyNumberFormat="1" applyFont="1" applyAlignment="1" applyProtection="1">
      <alignment vertical="top"/>
    </xf>
    <xf numFmtId="180" fontId="3" fillId="0" borderId="0" xfId="0" applyNumberFormat="1" applyFont="1" applyProtection="1">
      <alignment vertical="center"/>
    </xf>
    <xf numFmtId="176" fontId="19" fillId="0" borderId="0" xfId="0" applyNumberFormat="1" applyFont="1" applyAlignment="1" applyProtection="1">
      <alignment horizontal="right" vertical="top"/>
    </xf>
    <xf numFmtId="0" fontId="19" fillId="0" borderId="18" xfId="0" applyFont="1" applyBorder="1" applyAlignment="1" applyProtection="1">
      <alignment vertical="top"/>
    </xf>
    <xf numFmtId="0" fontId="16" fillId="0" borderId="18" xfId="0" applyFont="1" applyBorder="1" applyAlignment="1" applyProtection="1">
      <alignment vertical="top"/>
    </xf>
    <xf numFmtId="0" fontId="3" fillId="0" borderId="18" xfId="2" applyFont="1" applyBorder="1" applyProtection="1">
      <alignment vertical="center"/>
    </xf>
    <xf numFmtId="0" fontId="3" fillId="0" borderId="20" xfId="2" applyFont="1" applyBorder="1" applyProtection="1">
      <alignment vertical="center"/>
    </xf>
    <xf numFmtId="0" fontId="19" fillId="0" borderId="0" xfId="0" applyFont="1" applyAlignment="1" applyProtection="1">
      <alignment horizontal="left" vertical="top" wrapText="1"/>
    </xf>
    <xf numFmtId="0" fontId="19" fillId="0" borderId="0" xfId="0" applyFont="1" applyAlignment="1" applyProtection="1">
      <alignment horizontal="left" vertical="top" wrapText="1"/>
    </xf>
    <xf numFmtId="0" fontId="21" fillId="0" borderId="0" xfId="2" applyFont="1" applyAlignment="1" applyProtection="1">
      <alignment horizontal="left" vertical="center" wrapText="1"/>
    </xf>
    <xf numFmtId="0" fontId="21" fillId="0" borderId="0" xfId="2" applyFont="1" applyAlignment="1" applyProtection="1">
      <alignment vertical="center" wrapText="1"/>
    </xf>
    <xf numFmtId="0" fontId="3" fillId="0" borderId="4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6" xfId="0" applyFont="1" applyBorder="1" applyAlignment="1" applyProtection="1">
      <alignment horizontal="center" vertical="center"/>
    </xf>
    <xf numFmtId="49" fontId="3" fillId="0" borderId="21" xfId="0" applyNumberFormat="1" applyFont="1" applyBorder="1" applyProtection="1">
      <alignment vertical="center"/>
    </xf>
    <xf numFmtId="0" fontId="3" fillId="0" borderId="52" xfId="2" applyFont="1" applyBorder="1" applyProtection="1">
      <alignment vertical="center"/>
    </xf>
    <xf numFmtId="0" fontId="3" fillId="0" borderId="48" xfId="2" applyFont="1" applyBorder="1" applyAlignment="1" applyProtection="1">
      <alignment horizontal="left" vertical="center"/>
    </xf>
    <xf numFmtId="0" fontId="3" fillId="0" borderId="15" xfId="2" applyFont="1" applyBorder="1" applyAlignment="1" applyProtection="1">
      <alignment horizontal="left" vertical="center"/>
    </xf>
    <xf numFmtId="0" fontId="3" fillId="0" borderId="52" xfId="2" applyFont="1" applyBorder="1" applyAlignment="1" applyProtection="1">
      <alignment horizontal="left" vertical="center"/>
    </xf>
    <xf numFmtId="49" fontId="13" fillId="0" borderId="48" xfId="0" applyNumberFormat="1" applyFont="1" applyBorder="1" applyAlignment="1" applyProtection="1">
      <alignment horizontal="center" vertical="center"/>
    </xf>
    <xf numFmtId="49" fontId="13" fillId="0" borderId="16" xfId="0" applyNumberFormat="1" applyFont="1" applyBorder="1" applyAlignment="1" applyProtection="1">
      <alignment horizontal="center" vertical="center"/>
    </xf>
    <xf numFmtId="49" fontId="3" fillId="0" borderId="54" xfId="0" applyNumberFormat="1" applyFont="1" applyBorder="1" applyAlignment="1" applyProtection="1">
      <alignment horizontal="center" vertical="center" textRotation="255"/>
    </xf>
    <xf numFmtId="0" fontId="3" fillId="0" borderId="18" xfId="2" applyFont="1" applyBorder="1" applyAlignment="1" applyProtection="1">
      <alignment vertical="center" wrapText="1"/>
    </xf>
    <xf numFmtId="0" fontId="3" fillId="0" borderId="50" xfId="2" applyFont="1" applyBorder="1" applyAlignment="1" applyProtection="1">
      <alignment vertical="center" wrapText="1"/>
    </xf>
    <xf numFmtId="0" fontId="3" fillId="0" borderId="3" xfId="2" applyFont="1" applyBorder="1" applyProtection="1">
      <alignment vertical="center"/>
    </xf>
    <xf numFmtId="0" fontId="3" fillId="0" borderId="4" xfId="2" applyFont="1" applyBorder="1" applyProtection="1">
      <alignment vertical="center"/>
    </xf>
    <xf numFmtId="38" fontId="13" fillId="0" borderId="36" xfId="1" applyNumberFormat="1" applyFont="1" applyBorder="1" applyAlignment="1" applyProtection="1">
      <alignment horizontal="center" vertical="center"/>
    </xf>
    <xf numFmtId="49" fontId="3" fillId="0" borderId="55" xfId="0" applyNumberFormat="1" applyFont="1" applyBorder="1" applyAlignment="1" applyProtection="1">
      <alignment horizontal="center" vertical="center" textRotation="255"/>
    </xf>
    <xf numFmtId="0" fontId="3" fillId="0" borderId="15" xfId="2" applyFont="1" applyBorder="1" applyAlignment="1" applyProtection="1">
      <alignment vertical="center" wrapText="1"/>
    </xf>
    <xf numFmtId="0" fontId="3" fillId="0" borderId="52" xfId="2" applyFont="1" applyBorder="1" applyAlignment="1" applyProtection="1">
      <alignment vertical="center" wrapText="1"/>
    </xf>
    <xf numFmtId="0" fontId="3" fillId="0" borderId="27" xfId="2" applyFont="1" applyBorder="1" applyProtection="1">
      <alignment vertical="center"/>
    </xf>
    <xf numFmtId="0" fontId="3" fillId="0" borderId="11" xfId="2" applyFont="1" applyBorder="1" applyProtection="1">
      <alignment vertical="center"/>
    </xf>
    <xf numFmtId="38" fontId="13" fillId="0" borderId="33" xfId="1" applyNumberFormat="1" applyFont="1" applyBorder="1" applyAlignment="1" applyProtection="1">
      <alignment horizontal="center" vertical="center"/>
    </xf>
    <xf numFmtId="38" fontId="13" fillId="0" borderId="40" xfId="1" applyNumberFormat="1" applyFont="1" applyBorder="1" applyAlignment="1" applyProtection="1">
      <alignment horizontal="center" vertical="center"/>
    </xf>
    <xf numFmtId="0" fontId="3" fillId="0" borderId="43" xfId="2" applyFont="1" applyBorder="1" applyProtection="1">
      <alignment vertical="center"/>
    </xf>
    <xf numFmtId="0" fontId="3" fillId="0" borderId="45" xfId="2" applyFont="1" applyBorder="1" applyProtection="1">
      <alignment vertical="center"/>
    </xf>
    <xf numFmtId="38" fontId="13" fillId="0" borderId="37" xfId="1" applyNumberFormat="1" applyFont="1" applyBorder="1" applyAlignment="1" applyProtection="1">
      <alignment horizontal="center" vertical="center"/>
    </xf>
    <xf numFmtId="0" fontId="3" fillId="0" borderId="0" xfId="2" applyFont="1" applyAlignment="1" applyProtection="1">
      <alignment vertical="center" wrapText="1"/>
    </xf>
    <xf numFmtId="0" fontId="3" fillId="0" borderId="51" xfId="2" applyFont="1" applyBorder="1" applyAlignment="1" applyProtection="1">
      <alignment vertical="center" wrapText="1"/>
    </xf>
    <xf numFmtId="0" fontId="3" fillId="0" borderId="40" xfId="2" applyFont="1" applyBorder="1" applyAlignment="1" applyProtection="1">
      <alignment horizontal="left" vertical="center"/>
    </xf>
    <xf numFmtId="0" fontId="3" fillId="0" borderId="8" xfId="2" applyFont="1" applyBorder="1" applyProtection="1">
      <alignment vertical="center"/>
    </xf>
    <xf numFmtId="38" fontId="13" fillId="0" borderId="35" xfId="1" applyNumberFormat="1" applyFont="1" applyBorder="1" applyAlignment="1" applyProtection="1">
      <alignment horizontal="center" vertical="center"/>
    </xf>
    <xf numFmtId="0" fontId="3" fillId="0" borderId="39" xfId="2" applyFont="1" applyBorder="1" applyAlignment="1" applyProtection="1">
      <alignment horizontal="left" vertical="center"/>
    </xf>
    <xf numFmtId="0" fontId="3" fillId="0" borderId="49" xfId="2" applyFont="1" applyBorder="1" applyAlignment="1" applyProtection="1">
      <alignment horizontal="left" vertical="center"/>
    </xf>
    <xf numFmtId="0" fontId="3" fillId="0" borderId="46" xfId="2" applyFont="1" applyBorder="1" applyProtection="1">
      <alignment vertical="center"/>
    </xf>
    <xf numFmtId="0" fontId="3" fillId="0" borderId="18" xfId="2" applyFont="1" applyBorder="1" applyAlignment="1" applyProtection="1">
      <alignment horizontal="left" vertical="center" wrapText="1"/>
    </xf>
    <xf numFmtId="0" fontId="3" fillId="0" borderId="50" xfId="2" applyFont="1" applyBorder="1" applyAlignment="1" applyProtection="1">
      <alignment horizontal="left" vertical="center" wrapText="1"/>
    </xf>
    <xf numFmtId="0" fontId="3" fillId="0" borderId="15" xfId="2" applyFont="1" applyBorder="1" applyAlignment="1" applyProtection="1">
      <alignment horizontal="left" vertical="center" wrapText="1"/>
    </xf>
    <xf numFmtId="0" fontId="3" fillId="0" borderId="52" xfId="2" applyFont="1" applyBorder="1" applyAlignment="1" applyProtection="1">
      <alignment horizontal="left" vertical="center" wrapText="1"/>
    </xf>
    <xf numFmtId="0" fontId="3" fillId="0" borderId="44" xfId="2" applyFont="1" applyBorder="1" applyProtection="1">
      <alignment vertical="center"/>
    </xf>
    <xf numFmtId="49" fontId="3" fillId="0" borderId="56" xfId="0" applyNumberFormat="1" applyFont="1" applyBorder="1" applyAlignment="1" applyProtection="1">
      <alignment horizontal="center" vertical="center" textRotation="255"/>
    </xf>
    <xf numFmtId="0" fontId="19" fillId="0" borderId="0" xfId="0" applyFont="1" applyAlignment="1" applyProtection="1">
      <alignment horizontal="right" vertical="top" wrapText="1"/>
    </xf>
    <xf numFmtId="0" fontId="3" fillId="0" borderId="0" xfId="1" applyFont="1" applyAlignment="1" applyProtection="1">
      <alignment horizontal="center" vertical="center"/>
    </xf>
    <xf numFmtId="0" fontId="3" fillId="0" borderId="21" xfId="0" applyFont="1" applyBorder="1" applyAlignment="1" applyProtection="1">
      <alignment horizontal="center" vertical="center"/>
    </xf>
    <xf numFmtId="0" fontId="3" fillId="0" borderId="0" xfId="0" applyFont="1" applyAlignment="1" applyProtection="1">
      <alignment horizontal="center" vertical="center"/>
    </xf>
    <xf numFmtId="0" fontId="22" fillId="0" borderId="42" xfId="0" applyFont="1" applyBorder="1" applyAlignment="1" applyProtection="1">
      <alignment vertical="center" wrapText="1"/>
    </xf>
    <xf numFmtId="0" fontId="22" fillId="0" borderId="4" xfId="0" applyFont="1" applyBorder="1" applyAlignment="1" applyProtection="1">
      <alignment vertical="center" wrapText="1"/>
    </xf>
    <xf numFmtId="0" fontId="22" fillId="0" borderId="5" xfId="0" applyFont="1" applyBorder="1" applyAlignment="1" applyProtection="1">
      <alignment vertical="center" wrapText="1"/>
    </xf>
    <xf numFmtId="0" fontId="19" fillId="0" borderId="0" xfId="0" applyFont="1" applyAlignment="1" applyProtection="1">
      <alignment horizontal="left" vertical="center" wrapText="1"/>
    </xf>
    <xf numFmtId="0" fontId="19" fillId="0" borderId="0" xfId="0" applyFont="1" applyAlignment="1" applyProtection="1">
      <alignment horizontal="center" vertical="top" wrapText="1"/>
    </xf>
    <xf numFmtId="0" fontId="3" fillId="0" borderId="23" xfId="0" applyFont="1" applyBorder="1" applyAlignment="1" applyProtection="1">
      <alignment horizontal="center" vertical="center"/>
    </xf>
    <xf numFmtId="0" fontId="3" fillId="0" borderId="0" xfId="2" applyFont="1" applyAlignment="1" applyProtection="1">
      <alignment horizontal="center" vertical="center"/>
    </xf>
    <xf numFmtId="0" fontId="22" fillId="0" borderId="13" xfId="0" applyFont="1" applyBorder="1" applyProtection="1">
      <alignment vertical="center"/>
    </xf>
    <xf numFmtId="0" fontId="22" fillId="0" borderId="8" xfId="0" applyFont="1" applyBorder="1" applyProtection="1">
      <alignment vertical="center"/>
    </xf>
    <xf numFmtId="0" fontId="22" fillId="0" borderId="9" xfId="0" applyFont="1" applyBorder="1" applyProtection="1">
      <alignment vertical="center"/>
    </xf>
    <xf numFmtId="0" fontId="22" fillId="0" borderId="14" xfId="0" applyFont="1" applyBorder="1" applyProtection="1">
      <alignment vertical="center"/>
    </xf>
    <xf numFmtId="0" fontId="22" fillId="0" borderId="11" xfId="0" applyFont="1" applyBorder="1" applyProtection="1">
      <alignment vertical="center"/>
    </xf>
    <xf numFmtId="0" fontId="22" fillId="0" borderId="28" xfId="0" applyFont="1" applyBorder="1" applyProtection="1">
      <alignment vertical="center"/>
    </xf>
    <xf numFmtId="0" fontId="16" fillId="0" borderId="0" xfId="0" applyFont="1" applyAlignment="1" applyProtection="1">
      <alignment vertical="top" wrapText="1"/>
    </xf>
    <xf numFmtId="0" fontId="16" fillId="0" borderId="15" xfId="0" applyFont="1" applyBorder="1" applyAlignment="1" applyProtection="1">
      <alignment horizontal="left" vertical="top" wrapText="1"/>
    </xf>
    <xf numFmtId="0" fontId="19" fillId="0" borderId="15" xfId="0" applyFont="1" applyBorder="1" applyAlignment="1" applyProtection="1">
      <alignment horizontal="left" vertical="top" wrapText="1"/>
    </xf>
    <xf numFmtId="0" fontId="16" fillId="0" borderId="0" xfId="0" applyFont="1" applyAlignment="1" applyProtection="1">
      <alignment horizontal="left" vertical="top" wrapText="1"/>
    </xf>
    <xf numFmtId="176" fontId="3" fillId="0" borderId="0" xfId="0" applyNumberFormat="1" applyFont="1" applyProtection="1">
      <alignment vertical="center"/>
    </xf>
    <xf numFmtId="177" fontId="3" fillId="0" borderId="0" xfId="0" applyNumberFormat="1" applyFont="1" applyProtection="1">
      <alignment vertical="center"/>
    </xf>
    <xf numFmtId="0" fontId="15" fillId="0" borderId="19"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76" fontId="3" fillId="0" borderId="18" xfId="0" applyNumberFormat="1" applyFont="1" applyBorder="1" applyProtection="1">
      <alignment vertical="center"/>
    </xf>
    <xf numFmtId="181" fontId="3" fillId="0" borderId="18" xfId="0" applyNumberFormat="1" applyFont="1" applyBorder="1" applyProtection="1">
      <alignment vertical="center"/>
    </xf>
    <xf numFmtId="49" fontId="3" fillId="0" borderId="0" xfId="0" applyNumberFormat="1" applyFont="1" applyAlignment="1" applyProtection="1">
      <alignment horizontal="right" vertical="center"/>
    </xf>
    <xf numFmtId="0" fontId="19" fillId="0" borderId="0" xfId="0" applyFont="1" applyAlignment="1" applyProtection="1">
      <alignment vertical="top"/>
    </xf>
    <xf numFmtId="14" fontId="13" fillId="0" borderId="0" xfId="0" applyNumberFormat="1" applyFont="1" applyAlignment="1" applyProtection="1">
      <alignment horizontal="left" vertical="center"/>
    </xf>
    <xf numFmtId="0" fontId="21" fillId="0" borderId="0" xfId="0" applyFont="1" applyAlignment="1" applyProtection="1">
      <alignment vertical="top"/>
    </xf>
    <xf numFmtId="49" fontId="13" fillId="0" borderId="0" xfId="0" applyNumberFormat="1" applyFont="1" applyAlignment="1" applyProtection="1">
      <alignment horizontal="left" vertical="center"/>
    </xf>
    <xf numFmtId="0" fontId="16" fillId="0" borderId="0" xfId="0" applyFont="1" applyAlignment="1" applyProtection="1">
      <alignment horizontal="left" vertical="center" wrapText="1"/>
    </xf>
    <xf numFmtId="0" fontId="3" fillId="0" borderId="22"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5" xfId="0" applyFont="1" applyBorder="1" applyAlignment="1" applyProtection="1">
      <alignment horizontal="left" vertical="center"/>
    </xf>
    <xf numFmtId="49" fontId="3" fillId="0" borderId="26" xfId="0" applyNumberFormat="1" applyFont="1" applyBorder="1" applyAlignment="1" applyProtection="1">
      <alignment horizontal="center" vertical="center"/>
    </xf>
    <xf numFmtId="49" fontId="3" fillId="0" borderId="1" xfId="0" applyNumberFormat="1" applyFont="1" applyBorder="1" applyAlignment="1" applyProtection="1">
      <alignment horizontal="center" vertical="center"/>
    </xf>
    <xf numFmtId="49" fontId="3" fillId="0" borderId="26" xfId="0" applyNumberFormat="1" applyFont="1" applyBorder="1" applyAlignment="1" applyProtection="1">
      <alignment horizontal="left" vertical="center" wrapText="1"/>
    </xf>
    <xf numFmtId="49" fontId="3" fillId="0" borderId="25" xfId="0" applyNumberFormat="1" applyFont="1" applyBorder="1" applyAlignment="1" applyProtection="1">
      <alignment horizontal="left" vertical="center" wrapText="1"/>
    </xf>
    <xf numFmtId="38" fontId="3" fillId="0" borderId="26" xfId="0" applyNumberFormat="1" applyFont="1" applyBorder="1" applyAlignment="1" applyProtection="1">
      <alignment horizontal="center" vertical="center" wrapText="1"/>
    </xf>
    <xf numFmtId="38" fontId="3" fillId="0" borderId="1" xfId="0" applyNumberFormat="1" applyFont="1" applyBorder="1" applyAlignment="1" applyProtection="1">
      <alignment horizontal="center" vertical="center" wrapText="1"/>
    </xf>
    <xf numFmtId="38" fontId="3" fillId="0" borderId="25" xfId="0" applyNumberFormat="1" applyFont="1" applyBorder="1" applyAlignment="1" applyProtection="1">
      <alignment horizontal="center" vertical="center" wrapText="1"/>
    </xf>
    <xf numFmtId="0" fontId="3" fillId="0" borderId="26" xfId="2" applyFont="1" applyBorder="1" applyAlignment="1" applyProtection="1">
      <alignment horizontal="left" vertical="center" wrapText="1"/>
    </xf>
    <xf numFmtId="0" fontId="3" fillId="0" borderId="1" xfId="2" applyFont="1" applyBorder="1" applyAlignment="1" applyProtection="1">
      <alignment horizontal="left" vertical="center" wrapText="1"/>
    </xf>
    <xf numFmtId="0" fontId="3" fillId="0" borderId="25" xfId="2" applyFont="1" applyBorder="1" applyAlignment="1" applyProtection="1">
      <alignment horizontal="left" vertical="center" wrapText="1"/>
    </xf>
    <xf numFmtId="0" fontId="3" fillId="0" borderId="2" xfId="2" applyFont="1" applyBorder="1" applyAlignment="1" applyProtection="1">
      <alignment horizontal="left" vertical="center" wrapText="1"/>
    </xf>
    <xf numFmtId="49" fontId="3" fillId="0" borderId="24" xfId="0" applyNumberFormat="1" applyFont="1" applyBorder="1" applyAlignment="1" applyProtection="1">
      <alignment horizontal="center" vertical="center"/>
    </xf>
    <xf numFmtId="0" fontId="3" fillId="0" borderId="3" xfId="2" applyFont="1" applyBorder="1" applyAlignment="1" applyProtection="1">
      <alignment horizontal="left" vertical="center"/>
    </xf>
    <xf numFmtId="0" fontId="3" fillId="0" borderId="4" xfId="2" applyFont="1" applyBorder="1" applyAlignment="1" applyProtection="1">
      <alignment horizontal="left" vertical="center"/>
    </xf>
    <xf numFmtId="0" fontId="3" fillId="0" borderId="5" xfId="2" applyFont="1" applyBorder="1" applyAlignment="1" applyProtection="1">
      <alignment horizontal="left" vertical="center"/>
    </xf>
    <xf numFmtId="49" fontId="3" fillId="0" borderId="13" xfId="0" applyNumberFormat="1" applyFont="1" applyBorder="1" applyAlignment="1" applyProtection="1">
      <alignment horizontal="center" vertical="center"/>
    </xf>
    <xf numFmtId="0" fontId="3" fillId="0" borderId="7" xfId="2" applyFont="1" applyBorder="1" applyAlignment="1" applyProtection="1">
      <alignment horizontal="left" vertical="center"/>
    </xf>
    <xf numFmtId="0" fontId="3" fillId="0" borderId="8" xfId="2" applyFont="1" applyBorder="1" applyAlignment="1" applyProtection="1">
      <alignment horizontal="left" vertical="center"/>
    </xf>
    <xf numFmtId="0" fontId="3" fillId="0" borderId="9" xfId="2"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9" xfId="0" applyFont="1" applyBorder="1" applyAlignment="1" applyProtection="1">
      <alignment horizontal="left" vertical="center"/>
    </xf>
    <xf numFmtId="49" fontId="13" fillId="3" borderId="7" xfId="0" applyNumberFormat="1" applyFont="1" applyFill="1" applyBorder="1" applyAlignment="1" applyProtection="1">
      <alignment horizontal="left" vertical="center"/>
    </xf>
    <xf numFmtId="38" fontId="13" fillId="3" borderId="10" xfId="0" applyNumberFormat="1" applyFont="1" applyFill="1" applyBorder="1" applyAlignment="1" applyProtection="1">
      <alignment horizontal="left" vertical="center"/>
    </xf>
    <xf numFmtId="49" fontId="3" fillId="0" borderId="14" xfId="0" applyNumberFormat="1" applyFont="1" applyBorder="1" applyAlignment="1" applyProtection="1">
      <alignment horizontal="center" vertical="center"/>
    </xf>
    <xf numFmtId="0" fontId="3" fillId="0" borderId="27" xfId="2"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28" xfId="0" applyFont="1" applyBorder="1" applyAlignment="1" applyProtection="1">
      <alignment horizontal="left" vertical="center"/>
    </xf>
    <xf numFmtId="49" fontId="13" fillId="3" borderId="27" xfId="1" applyNumberFormat="1" applyFont="1" applyFill="1" applyBorder="1" applyAlignment="1" applyProtection="1">
      <alignment horizontal="left" vertical="center"/>
    </xf>
    <xf numFmtId="49" fontId="13" fillId="3" borderId="28" xfId="1" applyNumberFormat="1" applyFont="1" applyFill="1" applyBorder="1" applyAlignment="1" applyProtection="1">
      <alignment horizontal="left" vertical="center"/>
    </xf>
    <xf numFmtId="38" fontId="13" fillId="3" borderId="27" xfId="1" applyNumberFormat="1" applyFont="1" applyFill="1" applyBorder="1" applyAlignment="1" applyProtection="1">
      <alignment horizontal="right" vertical="center"/>
    </xf>
    <xf numFmtId="38" fontId="13" fillId="3" borderId="28" xfId="1" applyNumberFormat="1" applyFont="1" applyFill="1" applyBorder="1" applyAlignment="1" applyProtection="1">
      <alignment horizontal="right" vertical="center"/>
    </xf>
    <xf numFmtId="49" fontId="13" fillId="3" borderId="27" xfId="0" applyNumberFormat="1" applyFont="1" applyFill="1" applyBorder="1" applyAlignment="1" applyProtection="1">
      <alignment horizontal="left" vertical="center"/>
    </xf>
    <xf numFmtId="49" fontId="13" fillId="3" borderId="11" xfId="0" applyNumberFormat="1" applyFont="1" applyFill="1" applyBorder="1" applyAlignment="1" applyProtection="1">
      <alignment horizontal="left" vertical="center"/>
    </xf>
    <xf numFmtId="49" fontId="13" fillId="3" borderId="28" xfId="0" applyNumberFormat="1" applyFont="1" applyFill="1" applyBorder="1" applyAlignment="1" applyProtection="1">
      <alignment horizontal="left" vertical="center"/>
    </xf>
    <xf numFmtId="38" fontId="13" fillId="3" borderId="12" xfId="0" applyNumberFormat="1" applyFont="1" applyFill="1" applyBorder="1" applyAlignment="1" applyProtection="1">
      <alignment horizontal="left" vertical="center"/>
    </xf>
    <xf numFmtId="0" fontId="23" fillId="0" borderId="0" xfId="2" applyFont="1" applyAlignment="1" applyProtection="1">
      <alignment horizontal="left" vertical="top" wrapText="1"/>
    </xf>
    <xf numFmtId="0" fontId="3" fillId="0" borderId="17" xfId="2" applyFont="1" applyBorder="1" applyAlignment="1" applyProtection="1">
      <alignment vertical="center" wrapText="1"/>
    </xf>
    <xf numFmtId="0" fontId="3" fillId="0" borderId="1" xfId="2" applyFont="1" applyBorder="1" applyAlignment="1" applyProtection="1">
      <alignment vertical="center" wrapText="1"/>
    </xf>
    <xf numFmtId="0" fontId="3" fillId="0" borderId="25" xfId="2" applyFont="1" applyBorder="1" applyAlignment="1" applyProtection="1">
      <alignment vertical="center" wrapText="1"/>
    </xf>
    <xf numFmtId="0" fontId="3" fillId="0" borderId="32" xfId="2" applyFont="1" applyBorder="1" applyAlignment="1" applyProtection="1">
      <alignment horizontal="center" vertical="center" wrapText="1"/>
    </xf>
    <xf numFmtId="0" fontId="3" fillId="0" borderId="30" xfId="2" applyFont="1" applyBorder="1" applyAlignment="1" applyProtection="1">
      <alignment horizontal="center" vertical="center" wrapText="1"/>
    </xf>
    <xf numFmtId="0" fontId="3" fillId="0" borderId="17" xfId="2" applyFont="1" applyBorder="1" applyAlignment="1" applyProtection="1">
      <alignment horizontal="left" vertical="center"/>
    </xf>
    <xf numFmtId="0" fontId="3" fillId="0" borderId="50" xfId="2" applyFont="1" applyBorder="1" applyAlignment="1" applyProtection="1">
      <alignment horizontal="left" vertical="center"/>
    </xf>
    <xf numFmtId="0" fontId="3" fillId="0" borderId="53" xfId="2" applyFont="1" applyBorder="1" applyAlignment="1" applyProtection="1">
      <alignment vertical="center" wrapText="1"/>
    </xf>
    <xf numFmtId="0" fontId="3" fillId="0" borderId="5" xfId="2" applyFont="1" applyBorder="1" applyProtection="1">
      <alignment vertical="center"/>
    </xf>
    <xf numFmtId="0" fontId="3" fillId="0" borderId="21" xfId="2" applyFont="1" applyBorder="1" applyAlignment="1" applyProtection="1">
      <alignment horizontal="left" vertical="center"/>
    </xf>
    <xf numFmtId="0" fontId="3" fillId="0" borderId="51" xfId="2" applyFont="1" applyBorder="1" applyAlignment="1" applyProtection="1">
      <alignment horizontal="left" vertical="center"/>
    </xf>
    <xf numFmtId="0" fontId="3" fillId="0" borderId="43" xfId="2" applyFont="1" applyBorder="1" applyAlignment="1" applyProtection="1">
      <alignment vertical="center" wrapText="1"/>
    </xf>
    <xf numFmtId="0" fontId="3" fillId="0" borderId="45" xfId="2" applyFont="1" applyBorder="1" applyAlignment="1" applyProtection="1">
      <alignment vertical="center" wrapText="1"/>
    </xf>
    <xf numFmtId="0" fontId="3" fillId="0" borderId="29" xfId="2" applyFont="1" applyBorder="1" applyAlignment="1" applyProtection="1">
      <alignment vertical="center" wrapText="1"/>
    </xf>
    <xf numFmtId="0" fontId="3" fillId="0" borderId="7" xfId="2" applyFont="1" applyBorder="1" applyProtection="1">
      <alignment vertical="center"/>
    </xf>
    <xf numFmtId="0" fontId="3" fillId="0" borderId="9" xfId="2" applyFont="1" applyBorder="1" applyProtection="1">
      <alignment vertical="center"/>
    </xf>
    <xf numFmtId="0" fontId="3" fillId="0" borderId="19" xfId="2" applyFont="1" applyBorder="1" applyAlignment="1" applyProtection="1">
      <alignment horizontal="left" vertical="center"/>
    </xf>
    <xf numFmtId="0" fontId="3" fillId="0" borderId="27" xfId="2" applyFont="1" applyBorder="1" applyAlignment="1" applyProtection="1">
      <alignment horizontal="left" vertical="center" wrapText="1"/>
    </xf>
    <xf numFmtId="0" fontId="3" fillId="0" borderId="11" xfId="2" applyFont="1" applyBorder="1" applyAlignment="1" applyProtection="1">
      <alignment horizontal="left" vertical="center" wrapText="1"/>
    </xf>
    <xf numFmtId="0" fontId="3" fillId="0" borderId="28" xfId="2" applyFont="1" applyBorder="1" applyAlignment="1" applyProtection="1">
      <alignment horizontal="left" vertical="center" wrapText="1"/>
    </xf>
    <xf numFmtId="0" fontId="3" fillId="0" borderId="41" xfId="2" applyFont="1" applyBorder="1" applyProtection="1">
      <alignment vertical="center"/>
    </xf>
    <xf numFmtId="0" fontId="3" fillId="0" borderId="17" xfId="2" applyFont="1" applyBorder="1" applyAlignment="1" applyProtection="1">
      <alignment horizontal="left" vertical="center" wrapText="1"/>
    </xf>
    <xf numFmtId="0" fontId="3" fillId="0" borderId="37" xfId="2" applyFont="1" applyBorder="1" applyAlignment="1" applyProtection="1">
      <alignment horizontal="center" vertical="center" textRotation="255"/>
    </xf>
    <xf numFmtId="0" fontId="3" fillId="0" borderId="53" xfId="2" applyFont="1" applyBorder="1" applyProtection="1">
      <alignment vertical="center"/>
    </xf>
    <xf numFmtId="0" fontId="3" fillId="0" borderId="18" xfId="2" applyFont="1" applyBorder="1" applyProtection="1">
      <alignment vertical="center"/>
    </xf>
    <xf numFmtId="0" fontId="3" fillId="0" borderId="50" xfId="2" applyFont="1" applyBorder="1" applyProtection="1">
      <alignment vertical="center"/>
    </xf>
    <xf numFmtId="0" fontId="3" fillId="0" borderId="21" xfId="2" applyFont="1" applyBorder="1" applyAlignment="1" applyProtection="1">
      <alignment horizontal="left" vertical="center" wrapText="1"/>
    </xf>
    <xf numFmtId="0" fontId="3" fillId="0" borderId="51" xfId="2" applyFont="1" applyBorder="1" applyAlignment="1" applyProtection="1">
      <alignment horizontal="left" vertical="center" wrapText="1"/>
    </xf>
    <xf numFmtId="0" fontId="3" fillId="0" borderId="35" xfId="2" applyFont="1" applyBorder="1" applyAlignment="1" applyProtection="1">
      <alignment horizontal="center" vertical="center" textRotation="255"/>
    </xf>
    <xf numFmtId="0" fontId="3" fillId="0" borderId="43" xfId="2" applyFont="1" applyBorder="1" applyProtection="1">
      <alignment vertical="center"/>
    </xf>
    <xf numFmtId="0" fontId="3" fillId="0" borderId="45" xfId="2" applyFont="1" applyBorder="1" applyProtection="1">
      <alignment vertical="center"/>
    </xf>
    <xf numFmtId="0" fontId="3" fillId="0" borderId="29" xfId="2" applyFont="1" applyBorder="1" applyProtection="1">
      <alignment vertical="center"/>
    </xf>
    <xf numFmtId="0" fontId="3" fillId="0" borderId="35" xfId="2" applyFont="1" applyBorder="1" applyAlignment="1" applyProtection="1">
      <alignment horizontal="left" vertical="center"/>
    </xf>
    <xf numFmtId="0" fontId="3" fillId="0" borderId="9" xfId="2" applyFont="1" applyBorder="1" applyAlignment="1" applyProtection="1">
      <alignment vertical="center" wrapText="1"/>
    </xf>
    <xf numFmtId="0" fontId="3" fillId="0" borderId="7" xfId="2" applyFont="1" applyBorder="1" applyAlignment="1" applyProtection="1">
      <alignment vertical="center" wrapText="1"/>
    </xf>
    <xf numFmtId="0" fontId="3" fillId="0" borderId="8" xfId="2" applyFont="1" applyBorder="1" applyAlignment="1" applyProtection="1">
      <alignment vertical="center" wrapText="1"/>
    </xf>
    <xf numFmtId="0" fontId="3" fillId="0" borderId="9" xfId="2" applyFont="1" applyBorder="1" applyAlignment="1" applyProtection="1">
      <alignment vertical="center" wrapText="1"/>
    </xf>
    <xf numFmtId="0" fontId="3" fillId="0" borderId="44" xfId="2" applyFont="1" applyBorder="1" applyAlignment="1" applyProtection="1">
      <alignment horizontal="left" vertical="center" wrapText="1"/>
    </xf>
    <xf numFmtId="0" fontId="3" fillId="0" borderId="46" xfId="2" applyFont="1" applyBorder="1" applyAlignment="1" applyProtection="1">
      <alignment horizontal="left" vertical="center" wrapText="1"/>
    </xf>
    <xf numFmtId="0" fontId="3" fillId="0" borderId="41" xfId="2" applyFont="1" applyBorder="1" applyAlignment="1" applyProtection="1">
      <alignment horizontal="left" vertical="center" wrapText="1"/>
    </xf>
    <xf numFmtId="0" fontId="3" fillId="0" borderId="47" xfId="2" applyFont="1" applyBorder="1" applyAlignment="1" applyProtection="1">
      <alignment horizontal="left" vertical="center" wrapText="1"/>
    </xf>
    <xf numFmtId="0" fontId="3" fillId="0" borderId="0" xfId="2" applyFont="1" applyAlignment="1" applyProtection="1">
      <alignment horizontal="left" vertical="center" wrapText="1"/>
    </xf>
    <xf numFmtId="0" fontId="3" fillId="0" borderId="19" xfId="2" applyFont="1" applyBorder="1" applyAlignment="1" applyProtection="1">
      <alignment horizontal="left" vertical="center" wrapText="1"/>
    </xf>
    <xf numFmtId="0" fontId="3" fillId="0" borderId="33" xfId="2" applyFont="1" applyBorder="1" applyAlignment="1" applyProtection="1">
      <alignment horizontal="center" vertical="center" textRotation="255"/>
    </xf>
    <xf numFmtId="0" fontId="3" fillId="0" borderId="48" xfId="2" applyFont="1" applyBorder="1" applyAlignment="1" applyProtection="1">
      <alignment horizontal="left" vertical="center" wrapText="1"/>
    </xf>
    <xf numFmtId="0" fontId="3" fillId="0" borderId="28" xfId="2" applyFont="1" applyBorder="1" applyProtection="1">
      <alignment vertical="center"/>
    </xf>
    <xf numFmtId="0" fontId="3" fillId="0" borderId="21" xfId="2" applyFont="1" applyBorder="1" applyAlignment="1" applyProtection="1">
      <alignment vertical="top"/>
    </xf>
    <xf numFmtId="0" fontId="3" fillId="0" borderId="23" xfId="2" applyFont="1" applyBorder="1" applyAlignment="1" applyProtection="1">
      <alignment vertical="top"/>
    </xf>
    <xf numFmtId="0" fontId="3" fillId="0" borderId="3" xfId="2" applyFont="1" applyBorder="1" applyProtection="1">
      <alignment vertical="center"/>
    </xf>
    <xf numFmtId="0" fontId="3" fillId="0" borderId="4" xfId="2" applyFont="1" applyBorder="1" applyProtection="1">
      <alignment vertical="center"/>
    </xf>
    <xf numFmtId="0" fontId="3" fillId="0" borderId="5" xfId="2" applyFont="1" applyBorder="1" applyProtection="1">
      <alignment vertical="center"/>
    </xf>
    <xf numFmtId="0" fontId="3" fillId="0" borderId="27" xfId="2" applyFont="1" applyBorder="1" applyProtection="1">
      <alignment vertical="center"/>
    </xf>
    <xf numFmtId="0" fontId="3" fillId="0" borderId="11" xfId="2" applyFont="1" applyBorder="1" applyProtection="1">
      <alignment vertical="center"/>
    </xf>
    <xf numFmtId="0" fontId="3" fillId="0" borderId="28" xfId="2" applyFont="1" applyBorder="1" applyProtection="1">
      <alignment vertical="center"/>
    </xf>
    <xf numFmtId="0" fontId="3" fillId="0" borderId="0" xfId="2" applyFont="1" applyAlignment="1" applyProtection="1">
      <alignment vertical="top" wrapText="1"/>
    </xf>
    <xf numFmtId="0" fontId="23" fillId="0" borderId="0" xfId="2" applyFont="1" applyAlignment="1" applyProtection="1">
      <alignment vertical="center" wrapText="1"/>
    </xf>
    <xf numFmtId="0" fontId="3" fillId="0" borderId="42" xfId="2" applyFont="1" applyBorder="1" applyProtection="1">
      <alignment vertical="center"/>
    </xf>
    <xf numFmtId="0" fontId="3" fillId="0" borderId="0" xfId="2" applyFont="1" applyAlignment="1" applyProtection="1">
      <alignment vertical="center" wrapText="1"/>
    </xf>
    <xf numFmtId="0" fontId="3" fillId="0" borderId="14" xfId="2" applyFont="1" applyBorder="1" applyProtection="1">
      <alignment vertical="center"/>
    </xf>
    <xf numFmtId="0" fontId="21" fillId="0" borderId="0" xfId="2" applyFont="1" applyAlignment="1" applyProtection="1">
      <alignment horizontal="left" vertical="top" wrapText="1"/>
    </xf>
    <xf numFmtId="0" fontId="3" fillId="0" borderId="19" xfId="2" applyFont="1" applyBorder="1" applyProtection="1">
      <alignment vertical="center"/>
    </xf>
    <xf numFmtId="0" fontId="3" fillId="0" borderId="16" xfId="2" applyFont="1" applyBorder="1" applyProtection="1">
      <alignment vertical="center"/>
    </xf>
    <xf numFmtId="0" fontId="13" fillId="0" borderId="0" xfId="0" applyFont="1" applyProtection="1">
      <alignment vertical="center"/>
    </xf>
    <xf numFmtId="0" fontId="13" fillId="4" borderId="15" xfId="2" applyFont="1" applyFill="1" applyBorder="1" applyAlignment="1" applyProtection="1">
      <alignment horizontal="left" vertical="top" wrapText="1"/>
    </xf>
    <xf numFmtId="0" fontId="3" fillId="4" borderId="15" xfId="2" applyFont="1" applyFill="1" applyBorder="1" applyProtection="1">
      <alignment vertical="center"/>
    </xf>
    <xf numFmtId="0" fontId="6" fillId="0" borderId="0" xfId="1" applyNumberFormat="1" applyFont="1" applyAlignment="1" applyProtection="1">
      <alignment horizontal="right" vertical="top"/>
    </xf>
    <xf numFmtId="0" fontId="24"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vertical="center"/>
    </xf>
    <xf numFmtId="38" fontId="13" fillId="2" borderId="0" xfId="8" applyNumberFormat="1" applyFont="1" applyFill="1" applyAlignment="1" applyProtection="1">
      <alignment horizontal="right" vertical="center"/>
      <protection locked="0"/>
    </xf>
  </cellXfs>
  <cellStyles count="9">
    <cellStyle name="桁区切り" xfId="8" builtinId="6"/>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21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CCEDFC"/>
      <color rgb="FFCCECFF"/>
      <color rgb="FFEEAAFC"/>
      <color rgb="FF000000"/>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311"/>
  <sheetViews>
    <sheetView showGridLines="0" tabSelected="1" topLeftCell="B1" zoomScaleNormal="100" zoomScaleSheetLayoutView="50" workbookViewId="0">
      <selection activeCell="B1" sqref="B1"/>
    </sheetView>
  </sheetViews>
  <sheetFormatPr defaultColWidth="9" defaultRowHeight="13.5" x14ac:dyDescent="0.15"/>
  <cols>
    <col min="1" max="1" width="10.375" style="59" hidden="1" customWidth="1"/>
    <col min="2" max="3" width="1.625" style="59" customWidth="1"/>
    <col min="4" max="7" width="5.625" style="59" customWidth="1"/>
    <col min="8" max="8" width="5.375" style="59" customWidth="1"/>
    <col min="9" max="9" width="1.625" style="59" customWidth="1"/>
    <col min="10" max="10" width="8.125" style="59" customWidth="1"/>
    <col min="11" max="13" width="5.625" style="59" customWidth="1"/>
    <col min="14" max="19" width="6.125" style="59" customWidth="1"/>
    <col min="20" max="22" width="6.625" style="59" customWidth="1"/>
    <col min="23" max="23" width="2.625" style="59" customWidth="1"/>
    <col min="24" max="24" width="17.625" style="59" customWidth="1"/>
    <col min="25" max="25" width="3.875" style="59" customWidth="1"/>
    <col min="26" max="26" width="2.625" style="59" customWidth="1"/>
    <col min="27" max="27" width="3.625" style="59" customWidth="1"/>
    <col min="28" max="16384" width="9" style="59"/>
  </cols>
  <sheetData>
    <row r="1" spans="1:27" ht="30" customHeight="1" x14ac:dyDescent="0.15">
      <c r="A1" s="338" t="s">
        <v>267</v>
      </c>
      <c r="B1" s="57"/>
      <c r="C1" s="58" t="s">
        <v>277</v>
      </c>
      <c r="D1" s="58"/>
      <c r="Q1" s="60"/>
      <c r="R1" s="60"/>
      <c r="T1" s="61"/>
      <c r="U1" s="61"/>
      <c r="V1" s="61"/>
      <c r="W1" s="337" t="s">
        <v>273</v>
      </c>
      <c r="X1" s="62"/>
      <c r="Y1" s="62"/>
      <c r="Z1" s="62"/>
      <c r="AA1" s="60"/>
    </row>
    <row r="2" spans="1:27" ht="15" hidden="1" customHeight="1" x14ac:dyDescent="0.15">
      <c r="A2" s="338" t="s">
        <v>63</v>
      </c>
      <c r="B2" s="57"/>
      <c r="C2" s="63"/>
      <c r="D2" s="63"/>
      <c r="AA2" s="60"/>
    </row>
    <row r="3" spans="1:27" ht="30" customHeight="1" x14ac:dyDescent="0.15">
      <c r="A3" s="339" t="s">
        <v>274</v>
      </c>
      <c r="B3" s="64"/>
      <c r="C3" s="59" t="s">
        <v>112</v>
      </c>
      <c r="AA3" s="60"/>
    </row>
    <row r="4" spans="1:27" ht="5.25" customHeight="1" x14ac:dyDescent="0.15">
      <c r="A4" s="64"/>
      <c r="B4" s="64"/>
      <c r="C4" s="65"/>
      <c r="D4" s="66"/>
      <c r="E4" s="66"/>
      <c r="F4" s="66"/>
      <c r="G4" s="66"/>
      <c r="H4" s="66"/>
      <c r="I4" s="66"/>
      <c r="J4" s="66"/>
      <c r="K4" s="66"/>
      <c r="L4" s="66"/>
      <c r="M4" s="66"/>
      <c r="N4" s="66"/>
      <c r="O4" s="66"/>
      <c r="P4" s="66"/>
      <c r="Q4" s="66"/>
      <c r="R4" s="66"/>
      <c r="S4" s="66"/>
      <c r="T4" s="66"/>
      <c r="U4" s="66"/>
      <c r="V4" s="66"/>
      <c r="W4" s="66"/>
      <c r="X4" s="66"/>
      <c r="Y4" s="66"/>
      <c r="Z4" s="67"/>
    </row>
    <row r="5" spans="1:27" ht="15" customHeight="1" x14ac:dyDescent="0.15">
      <c r="A5" s="64"/>
      <c r="B5" s="68"/>
      <c r="C5" s="69" t="s">
        <v>109</v>
      </c>
      <c r="D5" s="70"/>
      <c r="E5" s="70"/>
      <c r="F5" s="70"/>
      <c r="G5" s="70"/>
      <c r="H5" s="70"/>
      <c r="I5" s="70"/>
      <c r="J5" s="70"/>
      <c r="K5" s="70"/>
      <c r="L5" s="70"/>
      <c r="M5" s="70"/>
      <c r="N5" s="70"/>
      <c r="O5" s="70"/>
      <c r="P5" s="70"/>
      <c r="Q5" s="70"/>
      <c r="R5" s="70"/>
      <c r="S5" s="70"/>
      <c r="T5" s="70"/>
      <c r="U5" s="70"/>
      <c r="V5" s="70"/>
      <c r="W5" s="70"/>
      <c r="X5" s="70"/>
      <c r="Y5" s="70"/>
      <c r="Z5" s="71"/>
    </row>
    <row r="6" spans="1:27" ht="15" customHeight="1" x14ac:dyDescent="0.15">
      <c r="A6" s="64"/>
      <c r="B6" s="64"/>
      <c r="C6" s="69" t="s">
        <v>11</v>
      </c>
      <c r="D6" s="70"/>
      <c r="E6" s="70"/>
      <c r="F6" s="70"/>
      <c r="G6" s="70"/>
      <c r="H6" s="70"/>
      <c r="I6" s="70"/>
      <c r="J6" s="70"/>
      <c r="K6" s="70"/>
      <c r="L6" s="70"/>
      <c r="M6" s="70"/>
      <c r="N6" s="70"/>
      <c r="O6" s="70"/>
      <c r="P6" s="70"/>
      <c r="Q6" s="70"/>
      <c r="R6" s="70"/>
      <c r="S6" s="70"/>
      <c r="T6" s="70"/>
      <c r="U6" s="70"/>
      <c r="V6" s="70"/>
      <c r="W6" s="70"/>
      <c r="X6" s="70"/>
      <c r="Y6" s="70"/>
      <c r="Z6" s="71"/>
    </row>
    <row r="7" spans="1:27" ht="15" customHeight="1" x14ac:dyDescent="0.15">
      <c r="A7" s="64"/>
      <c r="B7" s="64"/>
      <c r="C7" s="69" t="s">
        <v>12</v>
      </c>
      <c r="D7" s="70"/>
      <c r="E7" s="70"/>
      <c r="F7" s="70"/>
      <c r="G7" s="70"/>
      <c r="H7" s="70"/>
      <c r="I7" s="70"/>
      <c r="J7" s="70"/>
      <c r="K7" s="70"/>
      <c r="L7" s="70"/>
      <c r="M7" s="70"/>
      <c r="N7" s="70"/>
      <c r="O7" s="70"/>
      <c r="P7" s="70"/>
      <c r="Q7" s="70"/>
      <c r="R7" s="70"/>
      <c r="S7" s="70"/>
      <c r="T7" s="70"/>
      <c r="U7" s="70"/>
      <c r="V7" s="70"/>
      <c r="W7" s="70"/>
      <c r="X7" s="70"/>
      <c r="Y7" s="70"/>
      <c r="Z7" s="71"/>
    </row>
    <row r="8" spans="1:27" ht="15" hidden="1" customHeight="1" x14ac:dyDescent="0.15">
      <c r="A8" s="64"/>
      <c r="B8" s="64"/>
      <c r="C8" s="69"/>
      <c r="D8" s="70"/>
      <c r="E8" s="70"/>
      <c r="F8" s="70"/>
      <c r="G8" s="70"/>
      <c r="H8" s="70"/>
      <c r="I8" s="70"/>
      <c r="J8" s="70"/>
      <c r="K8" s="70"/>
      <c r="L8" s="70"/>
      <c r="M8" s="70"/>
      <c r="N8" s="70"/>
      <c r="O8" s="70"/>
      <c r="P8" s="70"/>
      <c r="Q8" s="70"/>
      <c r="R8" s="70"/>
      <c r="S8" s="70"/>
      <c r="T8" s="70"/>
      <c r="U8" s="70"/>
      <c r="V8" s="70"/>
      <c r="W8" s="70"/>
      <c r="X8" s="70"/>
      <c r="Y8" s="70"/>
      <c r="Z8" s="71"/>
    </row>
    <row r="9" spans="1:27" ht="5.25" customHeight="1" x14ac:dyDescent="0.15">
      <c r="A9" s="64"/>
      <c r="B9" s="64"/>
      <c r="C9" s="72"/>
      <c r="D9" s="73"/>
      <c r="E9" s="73"/>
      <c r="F9" s="73"/>
      <c r="G9" s="73"/>
      <c r="H9" s="73"/>
      <c r="I9" s="73"/>
      <c r="J9" s="73"/>
      <c r="K9" s="73"/>
      <c r="L9" s="73"/>
      <c r="M9" s="73"/>
      <c r="N9" s="73"/>
      <c r="O9" s="73"/>
      <c r="P9" s="73"/>
      <c r="Q9" s="73"/>
      <c r="R9" s="73"/>
      <c r="S9" s="73"/>
      <c r="T9" s="73"/>
      <c r="U9" s="73"/>
      <c r="V9" s="73"/>
      <c r="W9" s="73"/>
      <c r="X9" s="73"/>
      <c r="Y9" s="73"/>
      <c r="Z9" s="74"/>
    </row>
    <row r="10" spans="1:27" ht="30" customHeight="1" x14ac:dyDescent="0.15">
      <c r="A10" s="64"/>
      <c r="B10" s="64"/>
    </row>
    <row r="11" spans="1:27" ht="15" hidden="1" customHeight="1" x14ac:dyDescent="0.15">
      <c r="A11" s="64"/>
      <c r="B11" s="64"/>
    </row>
    <row r="12" spans="1:27" ht="15" hidden="1" customHeight="1" x14ac:dyDescent="0.15">
      <c r="A12" s="64"/>
      <c r="B12" s="64"/>
    </row>
    <row r="13" spans="1:27" ht="20.100000000000001" customHeight="1" x14ac:dyDescent="0.15">
      <c r="A13" s="64"/>
      <c r="B13" s="64"/>
      <c r="C13" s="75" t="s">
        <v>87</v>
      </c>
      <c r="D13" s="76"/>
      <c r="E13" s="76"/>
      <c r="F13" s="76"/>
      <c r="G13" s="76"/>
      <c r="H13" s="77"/>
    </row>
    <row r="14" spans="1:27" ht="15" customHeight="1" x14ac:dyDescent="0.15">
      <c r="A14" s="64"/>
      <c r="B14" s="64"/>
      <c r="C14" s="78"/>
      <c r="D14" s="79"/>
      <c r="E14" s="79"/>
      <c r="F14" s="79"/>
      <c r="G14" s="79"/>
      <c r="H14" s="79"/>
      <c r="I14" s="80"/>
      <c r="J14" s="80"/>
      <c r="K14" s="80"/>
      <c r="L14" s="80"/>
      <c r="M14" s="80"/>
      <c r="N14" s="80"/>
      <c r="O14" s="80"/>
      <c r="P14" s="80"/>
      <c r="Q14" s="80"/>
      <c r="R14" s="80"/>
      <c r="S14" s="80"/>
      <c r="T14" s="80"/>
      <c r="U14" s="80"/>
      <c r="V14" s="80"/>
      <c r="W14" s="80"/>
      <c r="X14" s="80"/>
      <c r="Y14" s="80"/>
      <c r="Z14" s="81"/>
    </row>
    <row r="15" spans="1:27" ht="15.75" hidden="1" customHeight="1" x14ac:dyDescent="0.15">
      <c r="A15" s="64"/>
      <c r="B15" s="64"/>
      <c r="C15" s="82"/>
      <c r="D15" s="83"/>
      <c r="E15" s="84"/>
      <c r="F15" s="84"/>
      <c r="G15" s="84"/>
      <c r="H15" s="84"/>
      <c r="I15" s="85"/>
      <c r="J15" s="86"/>
      <c r="K15" s="86"/>
      <c r="L15" s="86"/>
      <c r="M15" s="86"/>
      <c r="N15" s="86"/>
      <c r="O15" s="86"/>
      <c r="P15" s="86"/>
      <c r="Q15" s="86"/>
      <c r="R15" s="86"/>
      <c r="S15" s="86"/>
      <c r="T15" s="86"/>
      <c r="U15" s="86"/>
      <c r="V15" s="86"/>
      <c r="W15" s="86"/>
      <c r="X15" s="86"/>
      <c r="Y15" s="86"/>
      <c r="Z15" s="87"/>
    </row>
    <row r="16" spans="1:27" ht="15.75" hidden="1" customHeight="1" x14ac:dyDescent="0.15">
      <c r="A16" s="64"/>
      <c r="B16" s="64"/>
      <c r="C16" s="82"/>
      <c r="D16" s="83"/>
      <c r="E16" s="88"/>
      <c r="F16" s="88"/>
      <c r="G16" s="88"/>
      <c r="H16" s="88"/>
      <c r="I16" s="85"/>
      <c r="J16" s="89"/>
      <c r="K16" s="89"/>
      <c r="L16" s="89"/>
      <c r="M16" s="89"/>
      <c r="N16" s="89"/>
      <c r="O16" s="89"/>
      <c r="P16" s="89"/>
      <c r="Q16" s="89"/>
      <c r="R16" s="89"/>
      <c r="S16" s="89"/>
      <c r="T16" s="89"/>
      <c r="U16" s="89"/>
      <c r="V16" s="89"/>
      <c r="W16" s="89"/>
      <c r="X16" s="89"/>
      <c r="Y16" s="89"/>
      <c r="Z16" s="87"/>
    </row>
    <row r="17" spans="1:26" ht="15.75" hidden="1" customHeight="1" x14ac:dyDescent="0.15">
      <c r="A17" s="64"/>
      <c r="B17" s="64"/>
      <c r="C17" s="82"/>
      <c r="D17" s="83"/>
      <c r="E17" s="88"/>
      <c r="F17" s="88"/>
      <c r="G17" s="88"/>
      <c r="H17" s="88"/>
      <c r="I17" s="85"/>
      <c r="J17" s="89"/>
      <c r="K17" s="89"/>
      <c r="L17" s="89"/>
      <c r="M17" s="89"/>
      <c r="N17" s="89"/>
      <c r="O17" s="89"/>
      <c r="P17" s="89"/>
      <c r="Q17" s="89"/>
      <c r="R17" s="89"/>
      <c r="S17" s="89"/>
      <c r="T17" s="89"/>
      <c r="U17" s="89"/>
      <c r="V17" s="89"/>
      <c r="W17" s="89"/>
      <c r="X17" s="89"/>
      <c r="Y17" s="89"/>
      <c r="Z17" s="87"/>
    </row>
    <row r="18" spans="1:26" ht="15.75" hidden="1" customHeight="1" x14ac:dyDescent="0.15">
      <c r="A18" s="64"/>
      <c r="B18" s="64"/>
      <c r="C18" s="82"/>
      <c r="D18" s="83"/>
      <c r="E18" s="88"/>
      <c r="F18" s="88"/>
      <c r="G18" s="88"/>
      <c r="H18" s="88"/>
      <c r="I18" s="85"/>
      <c r="J18" s="89"/>
      <c r="K18" s="89"/>
      <c r="L18" s="89"/>
      <c r="M18" s="89"/>
      <c r="N18" s="89"/>
      <c r="O18" s="89"/>
      <c r="P18" s="89"/>
      <c r="Q18" s="89"/>
      <c r="R18" s="89"/>
      <c r="S18" s="89"/>
      <c r="T18" s="89"/>
      <c r="U18" s="89"/>
      <c r="V18" s="89"/>
      <c r="W18" s="89"/>
      <c r="X18" s="89"/>
      <c r="Y18" s="89"/>
      <c r="Z18" s="87"/>
    </row>
    <row r="19" spans="1:26" ht="9.75" hidden="1" customHeight="1" x14ac:dyDescent="0.15">
      <c r="A19" s="64"/>
      <c r="B19" s="64"/>
      <c r="C19" s="82"/>
      <c r="D19" s="83"/>
      <c r="E19" s="88"/>
      <c r="F19" s="88"/>
      <c r="G19" s="88"/>
      <c r="H19" s="88"/>
      <c r="I19" s="85"/>
      <c r="J19" s="89"/>
      <c r="K19" s="89"/>
      <c r="L19" s="89"/>
      <c r="M19" s="89"/>
      <c r="N19" s="89"/>
      <c r="O19" s="89"/>
      <c r="P19" s="89"/>
      <c r="Q19" s="89"/>
      <c r="R19" s="89"/>
      <c r="S19" s="89"/>
      <c r="T19" s="89"/>
      <c r="U19" s="89"/>
      <c r="V19" s="89"/>
      <c r="W19" s="89"/>
      <c r="X19" s="89"/>
      <c r="Y19" s="89"/>
      <c r="Z19" s="87"/>
    </row>
    <row r="20" spans="1:26" ht="20.100000000000001" customHeight="1" x14ac:dyDescent="0.15">
      <c r="A20" s="64">
        <f>IFERROR(IF(TRIM($I20)="",1001,0),3)</f>
        <v>1001</v>
      </c>
      <c r="B20" s="64"/>
      <c r="C20" s="82"/>
      <c r="D20" s="83">
        <v>1</v>
      </c>
      <c r="E20" s="59" t="s">
        <v>0</v>
      </c>
      <c r="I20" s="45"/>
      <c r="J20" s="46"/>
      <c r="K20" s="46"/>
      <c r="L20" s="46"/>
      <c r="M20" s="46"/>
      <c r="N20" s="88"/>
      <c r="O20" s="88"/>
      <c r="P20" s="88"/>
      <c r="Q20" s="88"/>
      <c r="R20" s="88"/>
      <c r="S20" s="88"/>
      <c r="T20" s="88"/>
      <c r="U20" s="88"/>
      <c r="V20" s="88"/>
      <c r="W20" s="88"/>
      <c r="X20" s="88"/>
      <c r="Y20" s="88"/>
      <c r="Z20" s="87"/>
    </row>
    <row r="21" spans="1:26" ht="20.100000000000001" customHeight="1" x14ac:dyDescent="0.15">
      <c r="A21" s="64"/>
      <c r="B21" s="64"/>
      <c r="C21" s="82"/>
      <c r="D21" s="83"/>
      <c r="E21" s="88"/>
      <c r="F21" s="88"/>
      <c r="G21" s="88"/>
      <c r="H21" s="88"/>
      <c r="I21" s="85"/>
      <c r="J21" s="90" t="s">
        <v>107</v>
      </c>
      <c r="K21" s="89"/>
      <c r="L21" s="89"/>
      <c r="M21" s="89"/>
      <c r="N21" s="89"/>
      <c r="O21" s="89"/>
      <c r="P21" s="89"/>
      <c r="Q21" s="89"/>
      <c r="R21" s="89"/>
      <c r="S21" s="89"/>
      <c r="T21" s="89"/>
      <c r="U21" s="89"/>
      <c r="V21" s="89"/>
      <c r="W21" s="89"/>
      <c r="X21" s="89"/>
      <c r="Y21" s="89"/>
      <c r="Z21" s="87"/>
    </row>
    <row r="22" spans="1:26" ht="20.100000000000001" customHeight="1" x14ac:dyDescent="0.15">
      <c r="A22" s="64">
        <f>IFERROR(IF(AND(TRIM($I22)&lt;&gt;"", OR(ISERROR(FIND("@"&amp;LEFT($I22,3)&amp;"@", 都道府県3))=FALSE, ISERROR(FIND("@"&amp;LEFT($I22,4)&amp;"@",都道府県4))=FALSE))=FALSE,1001,0),3)</f>
        <v>1001</v>
      </c>
      <c r="B22" s="64"/>
      <c r="C22" s="82"/>
      <c r="D22" s="83">
        <v>2</v>
      </c>
      <c r="E22" s="59" t="s">
        <v>80</v>
      </c>
      <c r="I22" s="48"/>
      <c r="J22" s="48"/>
      <c r="K22" s="48"/>
      <c r="L22" s="48"/>
      <c r="M22" s="48"/>
      <c r="N22" s="48"/>
      <c r="O22" s="48"/>
      <c r="P22" s="48"/>
      <c r="Q22" s="49"/>
      <c r="R22" s="48"/>
      <c r="S22" s="48"/>
      <c r="T22" s="48"/>
      <c r="U22" s="48"/>
      <c r="V22" s="48"/>
      <c r="W22" s="48"/>
      <c r="X22" s="48"/>
      <c r="Y22" s="48"/>
      <c r="Z22" s="87"/>
    </row>
    <row r="23" spans="1:26" ht="20.100000000000001" customHeight="1" x14ac:dyDescent="0.15">
      <c r="A23" s="64"/>
      <c r="B23" s="64"/>
      <c r="C23" s="82"/>
      <c r="D23" s="83"/>
      <c r="E23" s="88"/>
      <c r="F23" s="88"/>
      <c r="G23" s="88"/>
      <c r="H23" s="88"/>
      <c r="I23" s="85"/>
      <c r="J23" s="90" t="s">
        <v>7</v>
      </c>
      <c r="K23" s="89"/>
      <c r="L23" s="89"/>
      <c r="M23" s="89"/>
      <c r="N23" s="89"/>
      <c r="O23" s="89"/>
      <c r="P23" s="89"/>
      <c r="Q23" s="89"/>
      <c r="R23" s="89"/>
      <c r="S23" s="89"/>
      <c r="T23" s="89"/>
      <c r="U23" s="89"/>
      <c r="V23" s="89"/>
      <c r="W23" s="89"/>
      <c r="X23" s="89"/>
      <c r="Y23" s="89"/>
      <c r="Z23" s="87"/>
    </row>
    <row r="24" spans="1:26" ht="20.100000000000001" customHeight="1" x14ac:dyDescent="0.15">
      <c r="A24" s="64">
        <f>IFERROR(IF(TRIM($I24)="",1001,0),3)</f>
        <v>1001</v>
      </c>
      <c r="B24" s="64"/>
      <c r="C24" s="82"/>
      <c r="D24" s="83">
        <v>3</v>
      </c>
      <c r="E24" s="59" t="s">
        <v>88</v>
      </c>
      <c r="I24" s="36"/>
      <c r="J24" s="36"/>
      <c r="K24" s="36"/>
      <c r="L24" s="36"/>
      <c r="M24" s="36"/>
      <c r="N24" s="36"/>
      <c r="O24" s="36"/>
      <c r="P24" s="36"/>
      <c r="Q24" s="47"/>
      <c r="R24" s="36"/>
      <c r="S24" s="36"/>
      <c r="T24" s="36"/>
      <c r="U24" s="36"/>
      <c r="V24" s="36"/>
      <c r="W24" s="36"/>
      <c r="X24" s="36"/>
      <c r="Y24" s="36"/>
      <c r="Z24" s="87"/>
    </row>
    <row r="25" spans="1:26" ht="20.100000000000001" customHeight="1" x14ac:dyDescent="0.15">
      <c r="A25" s="64"/>
      <c r="B25" s="64"/>
      <c r="C25" s="91"/>
      <c r="D25" s="88"/>
      <c r="E25" s="88"/>
      <c r="F25" s="88"/>
      <c r="G25" s="88"/>
      <c r="H25" s="88"/>
      <c r="I25" s="85"/>
      <c r="J25" s="90" t="s">
        <v>101</v>
      </c>
      <c r="K25" s="89"/>
      <c r="L25" s="89"/>
      <c r="M25" s="89"/>
      <c r="N25" s="89"/>
      <c r="O25" s="89"/>
      <c r="P25" s="89"/>
      <c r="Q25" s="89"/>
      <c r="R25" s="89"/>
      <c r="S25" s="89"/>
      <c r="T25" s="89"/>
      <c r="U25" s="89"/>
      <c r="V25" s="89"/>
      <c r="W25" s="89"/>
      <c r="X25" s="89"/>
      <c r="Y25" s="89"/>
      <c r="Z25" s="87"/>
    </row>
    <row r="26" spans="1:26" ht="20.100000000000001" customHeight="1" x14ac:dyDescent="0.15">
      <c r="A26" s="64">
        <f>IFERROR(IF(TRIM($I26)="",1001,0),3)</f>
        <v>1001</v>
      </c>
      <c r="B26" s="64"/>
      <c r="C26" s="82"/>
      <c r="D26" s="83">
        <v>4</v>
      </c>
      <c r="E26" s="59" t="s">
        <v>1</v>
      </c>
      <c r="I26" s="36"/>
      <c r="J26" s="36"/>
      <c r="K26" s="36"/>
      <c r="L26" s="36"/>
      <c r="M26" s="36"/>
      <c r="N26" s="36"/>
      <c r="O26" s="36"/>
      <c r="P26" s="36"/>
      <c r="Q26" s="47"/>
      <c r="R26" s="36"/>
      <c r="S26" s="36"/>
      <c r="T26" s="36"/>
      <c r="U26" s="36"/>
      <c r="V26" s="36"/>
      <c r="W26" s="36"/>
      <c r="X26" s="36"/>
      <c r="Y26" s="36"/>
      <c r="Z26" s="87"/>
    </row>
    <row r="27" spans="1:26" ht="20.100000000000001" customHeight="1" x14ac:dyDescent="0.15">
      <c r="A27" s="64"/>
      <c r="B27" s="64"/>
      <c r="C27" s="91"/>
      <c r="D27" s="88"/>
      <c r="E27" s="88"/>
      <c r="F27" s="88"/>
      <c r="G27" s="88"/>
      <c r="H27" s="88"/>
      <c r="I27" s="85"/>
      <c r="J27" s="90" t="s">
        <v>102</v>
      </c>
      <c r="K27" s="89"/>
      <c r="L27" s="89"/>
      <c r="M27" s="89"/>
      <c r="N27" s="89"/>
      <c r="O27" s="89"/>
      <c r="P27" s="89"/>
      <c r="Q27" s="92"/>
      <c r="R27" s="89"/>
      <c r="S27" s="89"/>
      <c r="T27" s="89"/>
      <c r="U27" s="89"/>
      <c r="V27" s="89"/>
      <c r="W27" s="89"/>
      <c r="X27" s="89"/>
      <c r="Y27" s="89"/>
      <c r="Z27" s="93"/>
    </row>
    <row r="28" spans="1:26" ht="20.100000000000001" customHeight="1" x14ac:dyDescent="0.15">
      <c r="A28" s="64">
        <f>IFERROR(IF(TRIM($I28)="",1001,0),3)</f>
        <v>1001</v>
      </c>
      <c r="B28" s="64"/>
      <c r="C28" s="82"/>
      <c r="D28" s="83">
        <v>5</v>
      </c>
      <c r="E28" s="59" t="s">
        <v>8</v>
      </c>
      <c r="I28" s="36"/>
      <c r="J28" s="36"/>
      <c r="K28" s="36"/>
      <c r="L28" s="36"/>
      <c r="M28" s="36"/>
      <c r="N28" s="36"/>
      <c r="O28" s="36"/>
      <c r="P28" s="36"/>
      <c r="Q28" s="36"/>
      <c r="R28" s="36"/>
      <c r="S28" s="36"/>
      <c r="T28" s="36"/>
      <c r="U28" s="36"/>
      <c r="V28" s="36"/>
      <c r="W28" s="36"/>
      <c r="X28" s="36"/>
      <c r="Y28" s="36"/>
      <c r="Z28" s="87"/>
    </row>
    <row r="29" spans="1:26" ht="20.100000000000001" customHeight="1" x14ac:dyDescent="0.15">
      <c r="A29" s="64"/>
      <c r="B29" s="64"/>
      <c r="C29" s="91"/>
      <c r="D29" s="88"/>
      <c r="E29" s="88"/>
      <c r="F29" s="88"/>
      <c r="G29" s="88"/>
      <c r="H29" s="88"/>
      <c r="I29" s="85"/>
      <c r="J29" s="90" t="s">
        <v>95</v>
      </c>
      <c r="K29" s="89"/>
      <c r="L29" s="89"/>
      <c r="M29" s="89"/>
      <c r="N29" s="89"/>
      <c r="O29" s="89"/>
      <c r="P29" s="89"/>
      <c r="Q29" s="89"/>
      <c r="R29" s="89"/>
      <c r="S29" s="89"/>
      <c r="T29" s="89"/>
      <c r="U29" s="89"/>
      <c r="V29" s="89"/>
      <c r="W29" s="89"/>
      <c r="X29" s="89"/>
      <c r="Y29" s="89"/>
      <c r="Z29" s="93"/>
    </row>
    <row r="30" spans="1:26" ht="20.100000000000001" customHeight="1" x14ac:dyDescent="0.15">
      <c r="A30" s="64">
        <f>IFERROR(IF(OR(TRIM($I30)="", NOT(OR(IFERROR(SEARCH(" ",$I30),0)&gt;0, IFERROR(SEARCH("　",$I30),0)&gt;0))),1001,0),3)</f>
        <v>1001</v>
      </c>
      <c r="B30" s="64"/>
      <c r="C30" s="82"/>
      <c r="D30" s="83">
        <v>6</v>
      </c>
      <c r="E30" s="59" t="s">
        <v>89</v>
      </c>
      <c r="I30" s="36"/>
      <c r="J30" s="36"/>
      <c r="K30" s="36"/>
      <c r="L30" s="36"/>
      <c r="M30" s="36"/>
      <c r="N30" s="36"/>
      <c r="O30" s="36"/>
      <c r="P30" s="36"/>
      <c r="Q30" s="36"/>
      <c r="R30" s="36"/>
      <c r="S30" s="36"/>
      <c r="T30" s="36"/>
      <c r="U30" s="36"/>
      <c r="V30" s="36"/>
      <c r="W30" s="36"/>
      <c r="X30" s="36"/>
      <c r="Y30" s="36"/>
      <c r="Z30" s="87"/>
    </row>
    <row r="31" spans="1:26" ht="20.100000000000001" customHeight="1" x14ac:dyDescent="0.15">
      <c r="A31" s="64"/>
      <c r="B31" s="64"/>
      <c r="C31" s="91"/>
      <c r="D31" s="88"/>
      <c r="E31" s="88"/>
      <c r="F31" s="88"/>
      <c r="G31" s="88"/>
      <c r="H31" s="88"/>
      <c r="I31" s="94"/>
      <c r="J31" s="90" t="s">
        <v>85</v>
      </c>
      <c r="K31" s="90"/>
      <c r="L31" s="90"/>
      <c r="M31" s="90"/>
      <c r="N31" s="90"/>
      <c r="O31" s="90"/>
      <c r="P31" s="90"/>
      <c r="Q31" s="90"/>
      <c r="R31" s="90"/>
      <c r="S31" s="90"/>
      <c r="T31" s="90"/>
      <c r="U31" s="90"/>
      <c r="V31" s="90"/>
      <c r="W31" s="90"/>
      <c r="X31" s="90"/>
      <c r="Y31" s="90"/>
      <c r="Z31" s="93"/>
    </row>
    <row r="32" spans="1:26" ht="20.100000000000001" customHeight="1" x14ac:dyDescent="0.15">
      <c r="A32" s="64">
        <f>IFERROR(IF(OR(TRIM($I32)="", NOT(OR(IFERROR(SEARCH(" ",$I32),0)&gt;0, IFERROR(SEARCH("　",$I32),0)&gt;0))),1001,0),3)</f>
        <v>1001</v>
      </c>
      <c r="B32" s="64"/>
      <c r="C32" s="82"/>
      <c r="D32" s="83">
        <v>7</v>
      </c>
      <c r="E32" s="59" t="s">
        <v>2</v>
      </c>
      <c r="I32" s="36"/>
      <c r="J32" s="36"/>
      <c r="K32" s="36"/>
      <c r="L32" s="36"/>
      <c r="M32" s="36"/>
      <c r="N32" s="36"/>
      <c r="O32" s="36"/>
      <c r="P32" s="36"/>
      <c r="Q32" s="36"/>
      <c r="R32" s="36"/>
      <c r="S32" s="36"/>
      <c r="T32" s="36"/>
      <c r="U32" s="36"/>
      <c r="V32" s="36"/>
      <c r="W32" s="36"/>
      <c r="X32" s="36"/>
      <c r="Y32" s="36"/>
      <c r="Z32" s="87"/>
    </row>
    <row r="33" spans="1:27" ht="20.100000000000001" customHeight="1" x14ac:dyDescent="0.15">
      <c r="A33" s="64"/>
      <c r="B33" s="64"/>
      <c r="C33" s="91"/>
      <c r="D33" s="88"/>
      <c r="E33" s="88"/>
      <c r="F33" s="88"/>
      <c r="G33" s="88"/>
      <c r="H33" s="88"/>
      <c r="I33" s="94"/>
      <c r="J33" s="90" t="s">
        <v>5</v>
      </c>
      <c r="K33" s="90"/>
      <c r="L33" s="90"/>
      <c r="M33" s="90"/>
      <c r="N33" s="90"/>
      <c r="O33" s="90"/>
      <c r="P33" s="90"/>
      <c r="Q33" s="90"/>
      <c r="R33" s="90"/>
      <c r="S33" s="90"/>
      <c r="T33" s="90"/>
      <c r="U33" s="90"/>
      <c r="V33" s="90"/>
      <c r="W33" s="90"/>
      <c r="X33" s="90"/>
      <c r="Y33" s="90"/>
      <c r="Z33" s="87"/>
    </row>
    <row r="34" spans="1:27" ht="20.100000000000001" customHeight="1" x14ac:dyDescent="0.15">
      <c r="A34" s="64">
        <f>IFERROR(IF(NOT(AND(TRIM($I34)&lt;&gt;"",ISNUMBER(VALUE(SUBSTITUTE($I34,"-",""))), IFERROR(SEARCH("-",$I34),0)&gt;0)),1001,0),3)</f>
        <v>1001</v>
      </c>
      <c r="B34" s="64"/>
      <c r="C34" s="82"/>
      <c r="D34" s="83">
        <v>8</v>
      </c>
      <c r="E34" s="59" t="s">
        <v>3</v>
      </c>
      <c r="I34" s="36"/>
      <c r="J34" s="36"/>
      <c r="K34" s="36"/>
      <c r="L34" s="36"/>
      <c r="M34" s="36"/>
      <c r="O34" s="95" t="s">
        <v>73</v>
      </c>
      <c r="P34" s="36"/>
      <c r="Q34" s="36"/>
      <c r="R34" s="59" t="s">
        <v>74</v>
      </c>
      <c r="Y34" s="89"/>
      <c r="Z34" s="87"/>
    </row>
    <row r="35" spans="1:27" ht="20.100000000000001" customHeight="1" x14ac:dyDescent="0.15">
      <c r="A35" s="64"/>
      <c r="B35" s="64"/>
      <c r="C35" s="91"/>
      <c r="D35" s="88"/>
      <c r="E35" s="88"/>
      <c r="F35" s="88"/>
      <c r="G35" s="88"/>
      <c r="H35" s="88"/>
      <c r="I35" s="85"/>
      <c r="J35" s="90" t="s">
        <v>86</v>
      </c>
      <c r="K35" s="89"/>
      <c r="L35" s="89"/>
      <c r="M35" s="89"/>
      <c r="N35" s="89"/>
      <c r="O35" s="89"/>
      <c r="P35" s="89"/>
      <c r="Q35" s="89"/>
      <c r="R35" s="89"/>
      <c r="S35" s="89"/>
      <c r="T35" s="89"/>
      <c r="U35" s="89"/>
      <c r="V35" s="89"/>
      <c r="W35" s="89"/>
      <c r="X35" s="89"/>
      <c r="Y35" s="89"/>
      <c r="Z35" s="87"/>
    </row>
    <row r="36" spans="1:27" ht="20.100000000000001" customHeight="1" x14ac:dyDescent="0.15">
      <c r="A36" s="64">
        <f>IFERROR(IF(AND(TRIM($I36)&lt;&gt;"", NOT(AND(ISNUMBER(VALUE(SUBSTITUTE($I36,"-",""))), IFERROR(SEARCH("-",$I36),0)&gt;0))),1001,0),3)</f>
        <v>0</v>
      </c>
      <c r="B36" s="64"/>
      <c r="C36" s="82"/>
      <c r="D36" s="83">
        <v>9</v>
      </c>
      <c r="E36" s="59" t="s">
        <v>4</v>
      </c>
      <c r="I36" s="36"/>
      <c r="J36" s="36"/>
      <c r="K36" s="36"/>
      <c r="L36" s="36"/>
      <c r="M36" s="36"/>
      <c r="N36" s="89"/>
      <c r="O36" s="89"/>
      <c r="P36" s="89"/>
      <c r="Q36" s="89"/>
      <c r="R36" s="89"/>
      <c r="S36" s="89"/>
      <c r="T36" s="89"/>
      <c r="U36" s="89"/>
      <c r="V36" s="89"/>
      <c r="W36" s="89"/>
      <c r="X36" s="89"/>
      <c r="Y36" s="89"/>
      <c r="Z36" s="87"/>
    </row>
    <row r="37" spans="1:27" ht="20.100000000000001" customHeight="1" x14ac:dyDescent="0.15">
      <c r="A37" s="64"/>
      <c r="B37" s="64"/>
      <c r="C37" s="91"/>
      <c r="D37" s="88"/>
      <c r="E37" s="88"/>
      <c r="F37" s="88"/>
      <c r="G37" s="88"/>
      <c r="H37" s="88"/>
      <c r="I37" s="85"/>
      <c r="J37" s="90" t="s">
        <v>86</v>
      </c>
      <c r="K37" s="89"/>
      <c r="L37" s="89"/>
      <c r="M37" s="89"/>
      <c r="N37" s="89"/>
      <c r="O37" s="89"/>
      <c r="P37" s="89"/>
      <c r="Q37" s="89"/>
      <c r="R37" s="89"/>
      <c r="S37" s="89"/>
      <c r="T37" s="89"/>
      <c r="U37" s="89"/>
      <c r="V37" s="89"/>
      <c r="W37" s="89"/>
      <c r="X37" s="89"/>
      <c r="Y37" s="89"/>
      <c r="Z37" s="87"/>
    </row>
    <row r="38" spans="1:27" ht="20.100000000000001" customHeight="1" x14ac:dyDescent="0.15">
      <c r="A38" s="64">
        <f>IFERROR(IF(AND(TRIM($I38)&lt;&gt;"", NOT(IFERROR(SEARCH("@",$I38),0)&gt;0)),1001,0),3)</f>
        <v>0</v>
      </c>
      <c r="B38" s="64"/>
      <c r="C38" s="91"/>
      <c r="D38" s="83">
        <v>10</v>
      </c>
      <c r="E38" s="59" t="s">
        <v>81</v>
      </c>
      <c r="I38" s="36"/>
      <c r="J38" s="36"/>
      <c r="K38" s="36"/>
      <c r="L38" s="36"/>
      <c r="M38" s="36"/>
      <c r="N38" s="36"/>
      <c r="O38" s="36"/>
      <c r="P38" s="36"/>
      <c r="Q38" s="50"/>
      <c r="R38" s="36"/>
      <c r="S38" s="36"/>
      <c r="T38" s="36"/>
      <c r="U38" s="36"/>
      <c r="V38" s="36"/>
      <c r="W38" s="36"/>
      <c r="X38" s="36"/>
      <c r="Y38" s="36"/>
      <c r="Z38" s="87"/>
    </row>
    <row r="39" spans="1:27" ht="20.100000000000001" customHeight="1" x14ac:dyDescent="0.15">
      <c r="A39" s="64"/>
      <c r="B39" s="64"/>
      <c r="C39" s="91"/>
      <c r="D39" s="83"/>
      <c r="I39" s="85"/>
      <c r="J39" s="96" t="s">
        <v>105</v>
      </c>
      <c r="K39" s="97"/>
      <c r="L39" s="90"/>
      <c r="M39" s="90"/>
      <c r="N39" s="90"/>
      <c r="O39" s="90"/>
      <c r="P39" s="90"/>
      <c r="Q39" s="98"/>
      <c r="R39" s="90"/>
      <c r="S39" s="90"/>
      <c r="T39" s="90"/>
      <c r="U39" s="90"/>
      <c r="V39" s="90"/>
      <c r="W39" s="90"/>
      <c r="X39" s="90"/>
      <c r="Y39" s="90"/>
      <c r="Z39" s="88"/>
      <c r="AA39" s="99"/>
    </row>
    <row r="40" spans="1:27" ht="20.100000000000001" customHeight="1" x14ac:dyDescent="0.15">
      <c r="A40" s="64">
        <f>IFERROR(IF(AND($I40&lt;&gt;"一致する", $I40&lt;&gt;"一致しない"),1001,0),3)</f>
        <v>0</v>
      </c>
      <c r="B40" s="64"/>
      <c r="C40" s="82"/>
      <c r="D40" s="83">
        <v>11</v>
      </c>
      <c r="E40" s="59" t="s">
        <v>64</v>
      </c>
      <c r="I40" s="36" t="s">
        <v>69</v>
      </c>
      <c r="J40" s="36"/>
      <c r="K40" s="36"/>
      <c r="L40" s="36"/>
      <c r="M40" s="36"/>
      <c r="N40" s="88"/>
      <c r="O40" s="88"/>
      <c r="P40" s="88"/>
      <c r="Q40" s="88"/>
      <c r="R40" s="88"/>
      <c r="S40" s="88"/>
      <c r="T40" s="88"/>
      <c r="U40" s="88"/>
      <c r="V40" s="88"/>
      <c r="W40" s="88"/>
      <c r="X40" s="88"/>
      <c r="Y40" s="88"/>
      <c r="Z40" s="87"/>
      <c r="AA40" s="88"/>
    </row>
    <row r="41" spans="1:27" ht="20.100000000000001" customHeight="1" x14ac:dyDescent="0.15">
      <c r="A41" s="64"/>
      <c r="B41" s="64"/>
      <c r="C41" s="91"/>
      <c r="D41" s="88"/>
      <c r="E41" s="88"/>
      <c r="F41" s="88"/>
      <c r="G41" s="88"/>
      <c r="H41" s="88"/>
      <c r="I41" s="94"/>
      <c r="J41" s="100" t="s">
        <v>97</v>
      </c>
      <c r="K41" s="90"/>
      <c r="L41" s="90"/>
      <c r="M41" s="90"/>
      <c r="N41" s="90"/>
      <c r="O41" s="90"/>
      <c r="P41" s="90"/>
      <c r="Q41" s="90"/>
      <c r="R41" s="90"/>
      <c r="S41" s="90"/>
      <c r="T41" s="90"/>
      <c r="U41" s="90"/>
      <c r="V41" s="90"/>
      <c r="W41" s="90"/>
      <c r="X41" s="90"/>
      <c r="Y41" s="90"/>
      <c r="Z41" s="101"/>
      <c r="AA41" s="88"/>
    </row>
    <row r="42" spans="1:27" ht="20.100000000000001" customHeight="1" x14ac:dyDescent="0.15">
      <c r="A42" s="64"/>
      <c r="B42" s="64"/>
      <c r="C42" s="102"/>
      <c r="D42" s="103"/>
      <c r="E42" s="103"/>
      <c r="F42" s="103"/>
      <c r="G42" s="103"/>
      <c r="H42" s="103"/>
      <c r="I42" s="104"/>
      <c r="J42" s="104"/>
      <c r="K42" s="105"/>
      <c r="L42" s="104"/>
      <c r="M42" s="104"/>
      <c r="N42" s="104"/>
      <c r="O42" s="104"/>
      <c r="P42" s="104"/>
      <c r="Q42" s="104"/>
      <c r="R42" s="104"/>
      <c r="S42" s="104"/>
      <c r="T42" s="104"/>
      <c r="U42" s="104"/>
      <c r="V42" s="104"/>
      <c r="W42" s="104"/>
      <c r="X42" s="104"/>
      <c r="Y42" s="104"/>
      <c r="Z42" s="106"/>
    </row>
    <row r="43" spans="1:27" ht="15" customHeight="1" x14ac:dyDescent="0.15">
      <c r="A43" s="64"/>
      <c r="B43" s="64"/>
      <c r="C43" s="88"/>
      <c r="D43" s="88"/>
      <c r="E43" s="88"/>
      <c r="F43" s="88"/>
      <c r="G43" s="88"/>
      <c r="H43" s="88"/>
      <c r="I43" s="107"/>
      <c r="J43" s="108"/>
      <c r="K43" s="108"/>
      <c r="L43" s="108"/>
      <c r="M43" s="108"/>
      <c r="N43" s="108"/>
      <c r="O43" s="108"/>
      <c r="P43" s="108"/>
      <c r="Q43" s="108"/>
      <c r="R43" s="108"/>
      <c r="S43" s="108"/>
      <c r="T43" s="108"/>
      <c r="U43" s="108"/>
      <c r="V43" s="108"/>
      <c r="W43" s="108"/>
      <c r="X43" s="108"/>
      <c r="Y43" s="108"/>
      <c r="Z43" s="88"/>
    </row>
    <row r="44" spans="1:27" ht="15.75" hidden="1" customHeight="1" x14ac:dyDescent="0.15">
      <c r="A44" s="64"/>
      <c r="B44" s="64"/>
      <c r="C44" s="88"/>
      <c r="D44" s="88"/>
      <c r="E44" s="88"/>
      <c r="F44" s="88"/>
      <c r="G44" s="88"/>
      <c r="H44" s="88"/>
      <c r="I44" s="108"/>
      <c r="J44" s="88"/>
      <c r="K44" s="88"/>
      <c r="L44" s="88"/>
      <c r="M44" s="88"/>
      <c r="N44" s="88"/>
      <c r="O44" s="88"/>
      <c r="P44" s="88"/>
      <c r="Q44" s="88"/>
      <c r="R44" s="88"/>
      <c r="S44" s="88"/>
      <c r="T44" s="88"/>
      <c r="U44" s="88"/>
      <c r="V44" s="88"/>
      <c r="W44" s="88"/>
      <c r="X44" s="88"/>
      <c r="Y44" s="88"/>
      <c r="Z44" s="88"/>
    </row>
    <row r="45" spans="1:27" ht="15.75" hidden="1" customHeight="1" x14ac:dyDescent="0.15">
      <c r="A45" s="64"/>
      <c r="B45" s="64"/>
      <c r="C45" s="88"/>
      <c r="D45" s="88"/>
      <c r="E45" s="88"/>
      <c r="F45" s="88"/>
      <c r="G45" s="88"/>
      <c r="H45" s="88"/>
      <c r="I45" s="108"/>
      <c r="J45" s="88"/>
      <c r="K45" s="88"/>
      <c r="L45" s="88"/>
      <c r="M45" s="88"/>
      <c r="N45" s="88"/>
      <c r="O45" s="88"/>
      <c r="P45" s="88"/>
      <c r="Q45" s="88"/>
      <c r="R45" s="88"/>
      <c r="S45" s="88"/>
      <c r="T45" s="88"/>
      <c r="U45" s="88"/>
      <c r="V45" s="88"/>
      <c r="W45" s="88"/>
      <c r="X45" s="88"/>
      <c r="Y45" s="88"/>
      <c r="Z45" s="88"/>
    </row>
    <row r="46" spans="1:27" ht="15.75" hidden="1" customHeight="1" x14ac:dyDescent="0.15">
      <c r="A46" s="64"/>
      <c r="B46" s="64"/>
      <c r="C46" s="88"/>
      <c r="D46" s="88"/>
      <c r="E46" s="88"/>
      <c r="F46" s="88"/>
      <c r="G46" s="88"/>
      <c r="H46" s="88"/>
      <c r="I46" s="108"/>
      <c r="J46" s="88"/>
      <c r="K46" s="88"/>
      <c r="L46" s="88"/>
      <c r="M46" s="88"/>
      <c r="N46" s="88"/>
      <c r="O46" s="88"/>
      <c r="P46" s="88"/>
      <c r="Q46" s="88"/>
      <c r="R46" s="88"/>
      <c r="S46" s="88"/>
      <c r="T46" s="88"/>
      <c r="U46" s="88"/>
      <c r="V46" s="88"/>
      <c r="W46" s="88"/>
      <c r="X46" s="88"/>
      <c r="Y46" s="88"/>
      <c r="Z46" s="88"/>
    </row>
    <row r="47" spans="1:27" ht="15.75" hidden="1" customHeight="1" x14ac:dyDescent="0.15">
      <c r="A47" s="64"/>
      <c r="B47" s="64"/>
      <c r="C47" s="88"/>
      <c r="D47" s="88"/>
      <c r="E47" s="88"/>
      <c r="F47" s="88"/>
      <c r="G47" s="88"/>
      <c r="H47" s="88"/>
      <c r="I47" s="108"/>
      <c r="J47" s="88"/>
      <c r="K47" s="88"/>
      <c r="L47" s="88"/>
      <c r="M47" s="88"/>
      <c r="N47" s="88"/>
      <c r="O47" s="88"/>
      <c r="P47" s="88"/>
      <c r="Q47" s="88"/>
      <c r="R47" s="88"/>
      <c r="S47" s="88"/>
      <c r="T47" s="88"/>
      <c r="U47" s="88"/>
      <c r="V47" s="88"/>
      <c r="W47" s="88"/>
      <c r="X47" s="88"/>
      <c r="Y47" s="88"/>
      <c r="Z47" s="88"/>
    </row>
    <row r="48" spans="1:27" ht="15.75" hidden="1" customHeight="1" x14ac:dyDescent="0.15">
      <c r="A48" s="64"/>
      <c r="B48" s="64"/>
      <c r="C48" s="88"/>
      <c r="D48" s="88"/>
      <c r="E48" s="88"/>
      <c r="F48" s="88"/>
      <c r="G48" s="88"/>
      <c r="H48" s="88"/>
      <c r="I48" s="108"/>
      <c r="J48" s="88"/>
      <c r="K48" s="88"/>
      <c r="L48" s="88"/>
      <c r="M48" s="88"/>
      <c r="N48" s="88"/>
      <c r="O48" s="88"/>
      <c r="P48" s="88"/>
      <c r="Q48" s="88"/>
      <c r="R48" s="88"/>
      <c r="S48" s="88"/>
      <c r="T48" s="88"/>
      <c r="U48" s="88"/>
      <c r="V48" s="88"/>
      <c r="W48" s="88"/>
      <c r="X48" s="88"/>
      <c r="Y48" s="88"/>
      <c r="Z48" s="88"/>
    </row>
    <row r="49" spans="1:26" ht="15.75" hidden="1" customHeight="1" x14ac:dyDescent="0.15">
      <c r="A49" s="64"/>
      <c r="B49" s="64"/>
      <c r="C49" s="88"/>
      <c r="D49" s="88"/>
      <c r="E49" s="88"/>
      <c r="F49" s="88"/>
      <c r="G49" s="88"/>
      <c r="H49" s="88"/>
      <c r="I49" s="108"/>
      <c r="J49" s="88"/>
      <c r="K49" s="88"/>
      <c r="L49" s="88"/>
      <c r="M49" s="88"/>
      <c r="N49" s="88"/>
      <c r="O49" s="88"/>
      <c r="P49" s="88"/>
      <c r="Q49" s="88"/>
      <c r="R49" s="88"/>
      <c r="S49" s="88"/>
      <c r="T49" s="88"/>
      <c r="U49" s="88"/>
      <c r="V49" s="88"/>
      <c r="W49" s="88"/>
      <c r="X49" s="88"/>
      <c r="Y49" s="88"/>
      <c r="Z49" s="88"/>
    </row>
    <row r="50" spans="1:26" ht="15.75" hidden="1" customHeight="1" x14ac:dyDescent="0.15">
      <c r="A50" s="64"/>
      <c r="B50" s="64"/>
      <c r="C50" s="88"/>
      <c r="D50" s="88"/>
      <c r="E50" s="88"/>
      <c r="F50" s="88"/>
      <c r="G50" s="88"/>
      <c r="H50" s="88"/>
      <c r="I50" s="108"/>
      <c r="J50" s="88"/>
      <c r="K50" s="88"/>
      <c r="L50" s="88"/>
      <c r="M50" s="88"/>
      <c r="N50" s="88"/>
      <c r="O50" s="88"/>
      <c r="P50" s="88"/>
      <c r="Q50" s="88"/>
      <c r="R50" s="88"/>
      <c r="S50" s="88"/>
      <c r="T50" s="88"/>
      <c r="U50" s="88"/>
      <c r="V50" s="88"/>
      <c r="W50" s="88"/>
      <c r="X50" s="88"/>
      <c r="Y50" s="88"/>
      <c r="Z50" s="88"/>
    </row>
    <row r="51" spans="1:26" ht="15.75" hidden="1" customHeight="1" x14ac:dyDescent="0.15">
      <c r="A51" s="64"/>
      <c r="B51" s="64"/>
      <c r="C51" s="88"/>
      <c r="D51" s="88"/>
      <c r="E51" s="88"/>
      <c r="F51" s="88"/>
      <c r="G51" s="88"/>
      <c r="H51" s="88"/>
      <c r="I51" s="108"/>
      <c r="J51" s="88"/>
      <c r="K51" s="88"/>
      <c r="L51" s="88"/>
      <c r="M51" s="88"/>
      <c r="N51" s="88"/>
      <c r="O51" s="88"/>
      <c r="P51" s="88"/>
      <c r="Q51" s="88"/>
      <c r="R51" s="88"/>
      <c r="S51" s="88"/>
      <c r="T51" s="88"/>
      <c r="U51" s="88"/>
      <c r="V51" s="88"/>
      <c r="W51" s="88"/>
      <c r="X51" s="88"/>
      <c r="Y51" s="88"/>
      <c r="Z51" s="88"/>
    </row>
    <row r="52" spans="1:26" ht="15.75" hidden="1" customHeight="1" x14ac:dyDescent="0.15">
      <c r="A52" s="64"/>
      <c r="B52" s="64"/>
      <c r="C52" s="88"/>
      <c r="D52" s="88"/>
      <c r="E52" s="88"/>
      <c r="F52" s="88"/>
      <c r="G52" s="88"/>
      <c r="H52" s="88"/>
      <c r="I52" s="108"/>
      <c r="J52" s="88"/>
      <c r="K52" s="88"/>
      <c r="L52" s="88"/>
      <c r="M52" s="88"/>
      <c r="N52" s="88"/>
      <c r="O52" s="88"/>
      <c r="P52" s="88"/>
      <c r="Q52" s="88"/>
      <c r="R52" s="88"/>
      <c r="S52" s="88"/>
      <c r="T52" s="88"/>
      <c r="U52" s="88"/>
      <c r="V52" s="88"/>
      <c r="W52" s="88"/>
      <c r="X52" s="88"/>
      <c r="Y52" s="88"/>
      <c r="Z52" s="88"/>
    </row>
    <row r="53" spans="1:26" ht="15.75" hidden="1" customHeight="1" x14ac:dyDescent="0.15">
      <c r="A53" s="64"/>
      <c r="B53" s="64"/>
      <c r="C53" s="88"/>
      <c r="D53" s="88"/>
      <c r="E53" s="88"/>
      <c r="F53" s="88"/>
      <c r="G53" s="88"/>
      <c r="H53" s="88"/>
      <c r="I53" s="108"/>
      <c r="J53" s="88"/>
      <c r="K53" s="88"/>
      <c r="L53" s="88"/>
      <c r="M53" s="88"/>
      <c r="N53" s="88"/>
      <c r="O53" s="88"/>
      <c r="P53" s="88"/>
      <c r="Q53" s="88"/>
      <c r="R53" s="88"/>
      <c r="S53" s="88"/>
      <c r="T53" s="88"/>
      <c r="U53" s="88"/>
      <c r="V53" s="88"/>
      <c r="W53" s="88"/>
      <c r="X53" s="88"/>
      <c r="Y53" s="88"/>
      <c r="Z53" s="88"/>
    </row>
    <row r="54" spans="1:26" ht="15.75" hidden="1" customHeight="1" x14ac:dyDescent="0.15">
      <c r="A54" s="64"/>
      <c r="B54" s="64"/>
      <c r="C54" s="88"/>
      <c r="D54" s="88"/>
      <c r="E54" s="88"/>
      <c r="F54" s="88"/>
      <c r="G54" s="88"/>
      <c r="H54" s="88"/>
      <c r="I54" s="108"/>
      <c r="J54" s="88"/>
      <c r="K54" s="88"/>
      <c r="L54" s="88"/>
      <c r="M54" s="88"/>
      <c r="N54" s="88"/>
      <c r="O54" s="88"/>
      <c r="P54" s="88"/>
      <c r="Q54" s="88"/>
      <c r="R54" s="88"/>
      <c r="S54" s="88"/>
      <c r="T54" s="88"/>
      <c r="U54" s="88"/>
      <c r="V54" s="88"/>
      <c r="W54" s="88"/>
      <c r="X54" s="88"/>
      <c r="Y54" s="88"/>
      <c r="Z54" s="88"/>
    </row>
    <row r="55" spans="1:26" ht="15.75" hidden="1" customHeight="1" x14ac:dyDescent="0.15">
      <c r="A55" s="64"/>
      <c r="B55" s="64"/>
      <c r="C55" s="88"/>
      <c r="D55" s="88"/>
      <c r="E55" s="88"/>
      <c r="F55" s="88"/>
      <c r="G55" s="88"/>
      <c r="H55" s="88"/>
      <c r="I55" s="108"/>
      <c r="J55" s="88"/>
      <c r="K55" s="88"/>
      <c r="L55" s="88"/>
      <c r="M55" s="88"/>
      <c r="N55" s="88"/>
      <c r="O55" s="88"/>
      <c r="P55" s="88"/>
      <c r="Q55" s="88"/>
      <c r="R55" s="88"/>
      <c r="S55" s="88"/>
      <c r="T55" s="88"/>
      <c r="U55" s="88"/>
      <c r="V55" s="88"/>
      <c r="W55" s="88"/>
      <c r="X55" s="88"/>
      <c r="Y55" s="88"/>
      <c r="Z55" s="88"/>
    </row>
    <row r="56" spans="1:26" ht="15.75" hidden="1" customHeight="1" x14ac:dyDescent="0.15">
      <c r="A56" s="64"/>
      <c r="B56" s="64"/>
      <c r="C56" s="88"/>
      <c r="D56" s="88"/>
      <c r="E56" s="88"/>
      <c r="F56" s="88"/>
      <c r="G56" s="88"/>
      <c r="H56" s="88"/>
      <c r="I56" s="108"/>
      <c r="J56" s="88"/>
      <c r="K56" s="88"/>
      <c r="L56" s="88"/>
      <c r="M56" s="88"/>
      <c r="N56" s="88"/>
      <c r="O56" s="88"/>
      <c r="P56" s="88"/>
      <c r="Q56" s="88"/>
      <c r="R56" s="88"/>
      <c r="S56" s="88"/>
      <c r="T56" s="88"/>
      <c r="U56" s="88"/>
      <c r="V56" s="88"/>
      <c r="W56" s="88"/>
      <c r="X56" s="88"/>
      <c r="Y56" s="88"/>
      <c r="Z56" s="88"/>
    </row>
    <row r="57" spans="1:26" ht="15.75" hidden="1" customHeight="1" x14ac:dyDescent="0.15">
      <c r="A57" s="64"/>
      <c r="B57" s="64"/>
      <c r="C57" s="88"/>
      <c r="D57" s="88"/>
      <c r="E57" s="88"/>
      <c r="F57" s="88"/>
      <c r="G57" s="88"/>
      <c r="H57" s="88"/>
      <c r="I57" s="108"/>
      <c r="J57" s="88"/>
      <c r="K57" s="88"/>
      <c r="L57" s="88"/>
      <c r="M57" s="88"/>
      <c r="N57" s="88"/>
      <c r="O57" s="88"/>
      <c r="P57" s="88"/>
      <c r="Q57" s="88"/>
      <c r="R57" s="88"/>
      <c r="S57" s="88"/>
      <c r="T57" s="88"/>
      <c r="U57" s="88"/>
      <c r="V57" s="88"/>
      <c r="W57" s="88"/>
      <c r="X57" s="88"/>
      <c r="Y57" s="88"/>
      <c r="Z57" s="88"/>
    </row>
    <row r="58" spans="1:26" ht="15.75" hidden="1" customHeight="1" x14ac:dyDescent="0.15">
      <c r="A58" s="64"/>
      <c r="B58" s="64"/>
      <c r="C58" s="88"/>
      <c r="D58" s="88"/>
      <c r="E58" s="88"/>
      <c r="F58" s="88"/>
      <c r="G58" s="88"/>
      <c r="H58" s="88"/>
      <c r="I58" s="108"/>
      <c r="J58" s="88"/>
      <c r="K58" s="88"/>
      <c r="L58" s="88"/>
      <c r="M58" s="88"/>
      <c r="N58" s="88"/>
      <c r="O58" s="88"/>
      <c r="P58" s="88"/>
      <c r="Q58" s="88"/>
      <c r="R58" s="88"/>
      <c r="S58" s="88"/>
      <c r="T58" s="88"/>
      <c r="U58" s="88"/>
      <c r="V58" s="88"/>
      <c r="W58" s="88"/>
      <c r="X58" s="88"/>
      <c r="Y58" s="88"/>
      <c r="Z58" s="88"/>
    </row>
    <row r="59" spans="1:26" ht="15" customHeight="1" x14ac:dyDescent="0.15">
      <c r="A59" s="64"/>
      <c r="B59" s="64"/>
      <c r="C59" s="88"/>
      <c r="D59" s="88"/>
      <c r="E59" s="88"/>
      <c r="F59" s="88"/>
      <c r="G59" s="88"/>
      <c r="H59" s="88"/>
      <c r="I59" s="108"/>
      <c r="J59" s="88"/>
      <c r="K59" s="88"/>
      <c r="L59" s="88"/>
      <c r="M59" s="88"/>
      <c r="N59" s="88"/>
      <c r="O59" s="88"/>
      <c r="P59" s="88"/>
      <c r="Q59" s="88"/>
      <c r="R59" s="88"/>
      <c r="S59" s="88"/>
      <c r="T59" s="88"/>
      <c r="U59" s="88"/>
      <c r="V59" s="88"/>
      <c r="W59" s="88"/>
      <c r="X59" s="88"/>
      <c r="Y59" s="88"/>
      <c r="Z59" s="88"/>
    </row>
    <row r="60" spans="1:26" ht="20.100000000000001" customHeight="1" x14ac:dyDescent="0.15">
      <c r="A60" s="64"/>
      <c r="B60" s="64"/>
      <c r="C60" s="75" t="s">
        <v>9</v>
      </c>
      <c r="D60" s="76"/>
      <c r="E60" s="76"/>
      <c r="F60" s="76"/>
      <c r="G60" s="76"/>
      <c r="H60" s="77"/>
      <c r="I60" s="109"/>
    </row>
    <row r="61" spans="1:26" ht="19.5" customHeight="1" x14ac:dyDescent="0.15">
      <c r="A61" s="64"/>
      <c r="B61" s="64"/>
      <c r="C61" s="78"/>
      <c r="D61" s="79"/>
      <c r="E61" s="79"/>
      <c r="F61" s="79"/>
      <c r="G61" s="79"/>
      <c r="H61" s="79"/>
      <c r="I61" s="80"/>
      <c r="J61" s="80"/>
      <c r="K61" s="80"/>
      <c r="L61" s="80"/>
      <c r="M61" s="80"/>
      <c r="N61" s="80"/>
      <c r="O61" s="80"/>
      <c r="P61" s="80"/>
      <c r="Q61" s="80"/>
      <c r="R61" s="80"/>
      <c r="S61" s="80"/>
      <c r="T61" s="80"/>
      <c r="U61" s="80"/>
      <c r="V61" s="80"/>
      <c r="W61" s="80"/>
      <c r="X61" s="80"/>
      <c r="Y61" s="80"/>
      <c r="Z61" s="81"/>
    </row>
    <row r="62" spans="1:26" ht="20.100000000000001" customHeight="1" x14ac:dyDescent="0.15">
      <c r="A62" s="64"/>
      <c r="B62" s="64"/>
      <c r="C62" s="78"/>
      <c r="D62" s="110" t="s">
        <v>65</v>
      </c>
      <c r="E62" s="110"/>
      <c r="F62" s="110"/>
      <c r="G62" s="110"/>
      <c r="H62" s="110"/>
      <c r="I62" s="110"/>
      <c r="J62" s="110"/>
      <c r="K62" s="110"/>
      <c r="L62" s="110"/>
      <c r="M62" s="110"/>
      <c r="N62" s="110"/>
      <c r="O62" s="110"/>
      <c r="P62" s="110"/>
      <c r="Q62" s="110"/>
      <c r="R62" s="110"/>
      <c r="S62" s="110"/>
      <c r="T62" s="110"/>
      <c r="U62" s="110"/>
      <c r="V62" s="110"/>
      <c r="W62" s="110"/>
      <c r="X62" s="110"/>
      <c r="Y62" s="110"/>
      <c r="Z62" s="87"/>
    </row>
    <row r="63" spans="1:26" ht="20.100000000000001" customHeight="1" x14ac:dyDescent="0.15">
      <c r="A63" s="64">
        <f>IFERROR(IF(AND($I63&lt;&gt;"しない", $I63&lt;&gt;"する"),1001,0),3)</f>
        <v>1001</v>
      </c>
      <c r="B63" s="64"/>
      <c r="C63" s="82"/>
      <c r="D63" s="83">
        <v>1</v>
      </c>
      <c r="E63" s="88" t="s">
        <v>10</v>
      </c>
      <c r="F63" s="88"/>
      <c r="G63" s="88"/>
      <c r="H63" s="88"/>
      <c r="I63" s="36"/>
      <c r="J63" s="36"/>
      <c r="K63" s="36"/>
      <c r="L63" s="36"/>
      <c r="M63" s="36"/>
      <c r="N63" s="88"/>
      <c r="O63" s="88"/>
      <c r="P63" s="88"/>
      <c r="Q63" s="88"/>
      <c r="R63" s="88"/>
      <c r="S63" s="88"/>
      <c r="T63" s="88"/>
      <c r="U63" s="88"/>
      <c r="V63" s="88"/>
      <c r="W63" s="88"/>
      <c r="X63" s="88"/>
      <c r="Y63" s="88"/>
      <c r="Z63" s="87"/>
    </row>
    <row r="64" spans="1:26" ht="20.100000000000001" customHeight="1" x14ac:dyDescent="0.15">
      <c r="A64" s="64"/>
      <c r="B64" s="64"/>
      <c r="C64" s="82"/>
      <c r="D64" s="88"/>
      <c r="E64" s="88"/>
      <c r="F64" s="88"/>
      <c r="G64" s="88"/>
      <c r="H64" s="88"/>
      <c r="I64" s="94"/>
      <c r="J64" s="90" t="s">
        <v>68</v>
      </c>
      <c r="K64" s="89"/>
      <c r="L64" s="89"/>
      <c r="M64" s="89"/>
      <c r="N64" s="89"/>
      <c r="O64" s="89"/>
      <c r="P64" s="89"/>
      <c r="Q64" s="89"/>
      <c r="R64" s="89"/>
      <c r="S64" s="89"/>
      <c r="T64" s="89"/>
      <c r="U64" s="89"/>
      <c r="V64" s="89"/>
      <c r="W64" s="89"/>
      <c r="X64" s="89"/>
      <c r="Y64" s="89"/>
      <c r="Z64" s="87"/>
    </row>
    <row r="65" spans="1:26" ht="20.100000000000001" hidden="1" customHeight="1" x14ac:dyDescent="0.15">
      <c r="A65" s="64"/>
      <c r="B65" s="64"/>
      <c r="C65" s="82"/>
      <c r="D65" s="88"/>
      <c r="E65" s="88"/>
      <c r="F65" s="88"/>
      <c r="G65" s="88"/>
      <c r="H65" s="88"/>
      <c r="I65" s="94"/>
      <c r="J65" s="89"/>
      <c r="K65" s="89"/>
      <c r="L65" s="89"/>
      <c r="M65" s="89"/>
      <c r="N65" s="89"/>
      <c r="O65" s="89"/>
      <c r="P65" s="89"/>
      <c r="Q65" s="89"/>
      <c r="R65" s="89"/>
      <c r="S65" s="89"/>
      <c r="T65" s="89"/>
      <c r="U65" s="89"/>
      <c r="V65" s="89"/>
      <c r="W65" s="89"/>
      <c r="X65" s="89"/>
      <c r="Y65" s="89"/>
      <c r="Z65" s="87"/>
    </row>
    <row r="66" spans="1:26" ht="20.100000000000001" hidden="1" customHeight="1" x14ac:dyDescent="0.15">
      <c r="A66" s="64"/>
      <c r="B66" s="64"/>
      <c r="C66" s="82"/>
      <c r="D66" s="88"/>
      <c r="E66" s="88"/>
      <c r="F66" s="88"/>
      <c r="G66" s="88"/>
      <c r="H66" s="88"/>
      <c r="I66" s="94"/>
      <c r="J66" s="89"/>
      <c r="K66" s="89"/>
      <c r="L66" s="89"/>
      <c r="M66" s="89"/>
      <c r="N66" s="89"/>
      <c r="O66" s="89"/>
      <c r="P66" s="89"/>
      <c r="Q66" s="89"/>
      <c r="R66" s="89"/>
      <c r="S66" s="89"/>
      <c r="T66" s="89"/>
      <c r="U66" s="89"/>
      <c r="V66" s="89"/>
      <c r="W66" s="89"/>
      <c r="X66" s="89"/>
      <c r="Y66" s="89"/>
      <c r="Z66" s="87"/>
    </row>
    <row r="67" spans="1:26" ht="20.100000000000001" hidden="1" customHeight="1" x14ac:dyDescent="0.15">
      <c r="A67" s="64"/>
      <c r="B67" s="64"/>
      <c r="C67" s="82"/>
      <c r="D67" s="88"/>
      <c r="E67" s="88"/>
      <c r="F67" s="88"/>
      <c r="G67" s="88"/>
      <c r="H67" s="88"/>
      <c r="I67" s="94"/>
      <c r="J67" s="89"/>
      <c r="K67" s="89"/>
      <c r="L67" s="89"/>
      <c r="M67" s="89"/>
      <c r="N67" s="89"/>
      <c r="O67" s="89"/>
      <c r="P67" s="89"/>
      <c r="Q67" s="89"/>
      <c r="R67" s="89"/>
      <c r="S67" s="89"/>
      <c r="T67" s="89"/>
      <c r="U67" s="89"/>
      <c r="V67" s="89"/>
      <c r="W67" s="89"/>
      <c r="X67" s="89"/>
      <c r="Y67" s="89"/>
      <c r="Z67" s="87"/>
    </row>
    <row r="68" spans="1:26" ht="20.100000000000001" hidden="1" customHeight="1" x14ac:dyDescent="0.15">
      <c r="A68" s="64"/>
      <c r="B68" s="64"/>
      <c r="C68" s="82"/>
      <c r="D68" s="88"/>
      <c r="E68" s="88"/>
      <c r="F68" s="88"/>
      <c r="G68" s="88"/>
      <c r="H68" s="88"/>
      <c r="I68" s="94"/>
      <c r="J68" s="89"/>
      <c r="K68" s="89"/>
      <c r="L68" s="89"/>
      <c r="M68" s="89"/>
      <c r="N68" s="89"/>
      <c r="O68" s="89"/>
      <c r="P68" s="89"/>
      <c r="Q68" s="89"/>
      <c r="R68" s="89"/>
      <c r="S68" s="89"/>
      <c r="T68" s="89"/>
      <c r="U68" s="89"/>
      <c r="V68" s="89"/>
      <c r="W68" s="89"/>
      <c r="X68" s="89"/>
      <c r="Y68" s="89"/>
      <c r="Z68" s="87"/>
    </row>
    <row r="69" spans="1:26" ht="20.100000000000001" customHeight="1" x14ac:dyDescent="0.15">
      <c r="A69" s="64">
        <f>IFERROR(IF(OR(AND($I63="する",TRIM($I69)=""),AND($I63="しない",NOT(ISBLANK($I69)))),1001,0),3)</f>
        <v>0</v>
      </c>
      <c r="B69" s="64"/>
      <c r="C69" s="82"/>
      <c r="D69" s="83">
        <v>2</v>
      </c>
      <c r="E69" s="59" t="s">
        <v>0</v>
      </c>
      <c r="I69" s="45"/>
      <c r="J69" s="46"/>
      <c r="K69" s="46"/>
      <c r="L69" s="46"/>
      <c r="M69" s="46"/>
      <c r="N69" s="88"/>
      <c r="O69" s="88"/>
      <c r="P69" s="88"/>
      <c r="Q69" s="88"/>
      <c r="R69" s="88"/>
      <c r="S69" s="88"/>
      <c r="T69" s="88"/>
      <c r="U69" s="88"/>
      <c r="V69" s="88"/>
      <c r="W69" s="88"/>
      <c r="X69" s="88"/>
      <c r="Y69" s="88"/>
      <c r="Z69" s="87"/>
    </row>
    <row r="70" spans="1:26" ht="20.100000000000001" customHeight="1" x14ac:dyDescent="0.15">
      <c r="A70" s="64"/>
      <c r="B70" s="64"/>
      <c r="C70" s="82"/>
      <c r="D70" s="83"/>
      <c r="E70" s="88"/>
      <c r="F70" s="88"/>
      <c r="G70" s="88"/>
      <c r="H70" s="88"/>
      <c r="I70" s="85"/>
      <c r="J70" s="90" t="s">
        <v>107</v>
      </c>
      <c r="K70" s="89"/>
      <c r="L70" s="89"/>
      <c r="M70" s="89"/>
      <c r="N70" s="89"/>
      <c r="O70" s="89"/>
      <c r="P70" s="89"/>
      <c r="Q70" s="89"/>
      <c r="R70" s="89"/>
      <c r="S70" s="89"/>
      <c r="T70" s="89"/>
      <c r="U70" s="89"/>
      <c r="V70" s="89"/>
      <c r="W70" s="89"/>
      <c r="X70" s="89"/>
      <c r="Y70" s="89"/>
      <c r="Z70" s="87"/>
    </row>
    <row r="71" spans="1:26" ht="20.100000000000001" customHeight="1" x14ac:dyDescent="0.15">
      <c r="A71" s="64">
        <f>IFERROR(IF(OR(AND($I63="する",AND($I71&lt;&gt;"", OR(ISERROR(FIND("@"&amp;LEFT($I71,3)&amp;"@", 都道府県3))=FALSE, ISERROR(FIND("@"&amp;LEFT($I71,4)&amp;"@",都道府県4))=FALSE))=FALSE),AND($I63="しない",NOT(ISBLANK($I71)))),1001,0),3)</f>
        <v>0</v>
      </c>
      <c r="B71" s="64"/>
      <c r="C71" s="82"/>
      <c r="D71" s="83">
        <v>3</v>
      </c>
      <c r="E71" s="59" t="s">
        <v>80</v>
      </c>
      <c r="I71" s="48"/>
      <c r="J71" s="48"/>
      <c r="K71" s="48"/>
      <c r="L71" s="48"/>
      <c r="M71" s="48"/>
      <c r="N71" s="48"/>
      <c r="O71" s="48"/>
      <c r="P71" s="48"/>
      <c r="Q71" s="49"/>
      <c r="R71" s="48"/>
      <c r="S71" s="48"/>
      <c r="T71" s="48"/>
      <c r="U71" s="48"/>
      <c r="V71" s="48"/>
      <c r="W71" s="48"/>
      <c r="X71" s="48"/>
      <c r="Y71" s="48"/>
      <c r="Z71" s="87"/>
    </row>
    <row r="72" spans="1:26" ht="20.100000000000001" customHeight="1" x14ac:dyDescent="0.15">
      <c r="A72" s="64"/>
      <c r="B72" s="64"/>
      <c r="C72" s="82"/>
      <c r="D72" s="83"/>
      <c r="E72" s="88"/>
      <c r="F72" s="88"/>
      <c r="G72" s="88"/>
      <c r="H72" s="88"/>
      <c r="I72" s="85"/>
      <c r="J72" s="90" t="s">
        <v>7</v>
      </c>
      <c r="K72" s="89"/>
      <c r="L72" s="89"/>
      <c r="M72" s="89"/>
      <c r="N72" s="89"/>
      <c r="O72" s="89"/>
      <c r="P72" s="89"/>
      <c r="Q72" s="89"/>
      <c r="R72" s="89"/>
      <c r="S72" s="89"/>
      <c r="T72" s="89"/>
      <c r="U72" s="89"/>
      <c r="V72" s="89"/>
      <c r="W72" s="89"/>
      <c r="X72" s="89"/>
      <c r="Y72" s="89"/>
      <c r="Z72" s="87"/>
    </row>
    <row r="73" spans="1:26" ht="20.100000000000001" customHeight="1" x14ac:dyDescent="0.15">
      <c r="A73" s="64">
        <f>IFERROR(IF(OR(AND($I63="する",TRIM($I73)=""),AND($I63="しない",NOT(ISBLANK($I73)))),1001,0),3)</f>
        <v>0</v>
      </c>
      <c r="B73" s="64"/>
      <c r="C73" s="82"/>
      <c r="D73" s="83">
        <v>4</v>
      </c>
      <c r="E73" s="59" t="s">
        <v>88</v>
      </c>
      <c r="I73" s="36"/>
      <c r="J73" s="36"/>
      <c r="K73" s="36"/>
      <c r="L73" s="36"/>
      <c r="M73" s="36"/>
      <c r="N73" s="36"/>
      <c r="O73" s="36"/>
      <c r="P73" s="36"/>
      <c r="Q73" s="47"/>
      <c r="R73" s="36"/>
      <c r="S73" s="36"/>
      <c r="T73" s="36"/>
      <c r="U73" s="36"/>
      <c r="V73" s="36"/>
      <c r="W73" s="36"/>
      <c r="X73" s="36"/>
      <c r="Y73" s="36"/>
      <c r="Z73" s="87"/>
    </row>
    <row r="74" spans="1:26" ht="30" customHeight="1" x14ac:dyDescent="0.15">
      <c r="A74" s="64"/>
      <c r="B74" s="64"/>
      <c r="C74" s="91"/>
      <c r="D74" s="88"/>
      <c r="I74" s="85"/>
      <c r="J74" s="111" t="s">
        <v>168</v>
      </c>
      <c r="K74" s="111"/>
      <c r="L74" s="111"/>
      <c r="M74" s="111"/>
      <c r="N74" s="111"/>
      <c r="O74" s="111"/>
      <c r="P74" s="111"/>
      <c r="Q74" s="111"/>
      <c r="R74" s="111"/>
      <c r="S74" s="111"/>
      <c r="T74" s="111"/>
      <c r="U74" s="111"/>
      <c r="V74" s="111"/>
      <c r="W74" s="111"/>
      <c r="X74" s="111"/>
      <c r="Y74" s="111"/>
      <c r="Z74" s="87"/>
    </row>
    <row r="75" spans="1:26" ht="20.100000000000001" customHeight="1" x14ac:dyDescent="0.15">
      <c r="A75" s="64">
        <f>IFERROR(IF(OR(AND($I63="する",TRIM($I75)=""),AND($I63="しない",NOT(ISBLANK($I75)))),1001,0),3)</f>
        <v>0</v>
      </c>
      <c r="B75" s="64"/>
      <c r="C75" s="82"/>
      <c r="D75" s="83">
        <v>5</v>
      </c>
      <c r="E75" s="59" t="s">
        <v>1</v>
      </c>
      <c r="I75" s="36"/>
      <c r="J75" s="36"/>
      <c r="K75" s="36"/>
      <c r="L75" s="36"/>
      <c r="M75" s="36"/>
      <c r="N75" s="36"/>
      <c r="O75" s="36"/>
      <c r="P75" s="36"/>
      <c r="Q75" s="36"/>
      <c r="R75" s="36"/>
      <c r="S75" s="36"/>
      <c r="T75" s="36"/>
      <c r="U75" s="36"/>
      <c r="V75" s="36"/>
      <c r="W75" s="36"/>
      <c r="X75" s="36"/>
      <c r="Y75" s="36"/>
      <c r="Z75" s="87"/>
    </row>
    <row r="76" spans="1:26" ht="30" customHeight="1" x14ac:dyDescent="0.15">
      <c r="A76" s="64"/>
      <c r="B76" s="64"/>
      <c r="C76" s="91"/>
      <c r="D76" s="88"/>
      <c r="E76" s="88"/>
      <c r="F76" s="88"/>
      <c r="G76" s="88"/>
      <c r="H76" s="88"/>
      <c r="I76" s="85"/>
      <c r="J76" s="111" t="s">
        <v>169</v>
      </c>
      <c r="K76" s="111"/>
      <c r="L76" s="111"/>
      <c r="M76" s="111"/>
      <c r="N76" s="111"/>
      <c r="O76" s="111"/>
      <c r="P76" s="111"/>
      <c r="Q76" s="111"/>
      <c r="R76" s="111"/>
      <c r="S76" s="111"/>
      <c r="T76" s="111"/>
      <c r="U76" s="111"/>
      <c r="V76" s="111"/>
      <c r="W76" s="111"/>
      <c r="X76" s="111"/>
      <c r="Y76" s="111"/>
      <c r="Z76" s="87"/>
    </row>
    <row r="77" spans="1:26" ht="20.100000000000001" customHeight="1" x14ac:dyDescent="0.15">
      <c r="A77" s="64">
        <f>IFERROR(IF(OR(AND($I63="する",TRIM($I77)=""),AND($I63="しない",NOT(ISBLANK($I77)))),1001,0),3)</f>
        <v>0</v>
      </c>
      <c r="B77" s="64"/>
      <c r="C77" s="82"/>
      <c r="D77" s="83">
        <v>6</v>
      </c>
      <c r="E77" s="59" t="s">
        <v>83</v>
      </c>
      <c r="I77" s="36"/>
      <c r="J77" s="36"/>
      <c r="K77" s="36"/>
      <c r="L77" s="36"/>
      <c r="M77" s="36"/>
      <c r="N77" s="36"/>
      <c r="O77" s="36"/>
      <c r="P77" s="36"/>
      <c r="Q77" s="36"/>
      <c r="R77" s="36"/>
      <c r="S77" s="36"/>
      <c r="T77" s="36"/>
      <c r="U77" s="36"/>
      <c r="V77" s="36"/>
      <c r="W77" s="36"/>
      <c r="X77" s="36"/>
      <c r="Y77" s="36"/>
      <c r="Z77" s="87"/>
    </row>
    <row r="78" spans="1:26" ht="20.100000000000001" customHeight="1" x14ac:dyDescent="0.15">
      <c r="A78" s="64"/>
      <c r="B78" s="64"/>
      <c r="C78" s="91"/>
      <c r="D78" s="88"/>
      <c r="E78" s="88"/>
      <c r="F78" s="88"/>
      <c r="G78" s="88"/>
      <c r="H78" s="88"/>
      <c r="I78" s="85"/>
      <c r="J78" s="100" t="s">
        <v>96</v>
      </c>
      <c r="K78" s="89"/>
      <c r="L78" s="89"/>
      <c r="M78" s="89"/>
      <c r="N78" s="89"/>
      <c r="O78" s="89"/>
      <c r="P78" s="89"/>
      <c r="Q78" s="89"/>
      <c r="R78" s="89"/>
      <c r="S78" s="89"/>
      <c r="T78" s="89"/>
      <c r="U78" s="89"/>
      <c r="V78" s="89"/>
      <c r="W78" s="89"/>
      <c r="X78" s="89"/>
      <c r="Y78" s="89"/>
      <c r="Z78" s="87"/>
    </row>
    <row r="79" spans="1:26" ht="20.100000000000001" customHeight="1" x14ac:dyDescent="0.15">
      <c r="A79" s="64">
        <f>IFERROR(IF(OR(AND($I63="する",OR(TRIM($I79)="", NOT(OR(IFERROR(SEARCH(" ",$I79),0)&gt;0, IFERROR(SEARCH("　",$I79),0)&gt;0)))),AND($I63="しない",NOT(ISBLANK($I79)))),1001,0),3)</f>
        <v>0</v>
      </c>
      <c r="B79" s="64"/>
      <c r="C79" s="82"/>
      <c r="D79" s="83">
        <v>7</v>
      </c>
      <c r="E79" s="59" t="s">
        <v>84</v>
      </c>
      <c r="I79" s="36"/>
      <c r="J79" s="36"/>
      <c r="K79" s="36"/>
      <c r="L79" s="36"/>
      <c r="M79" s="36"/>
      <c r="N79" s="36"/>
      <c r="O79" s="36"/>
      <c r="P79" s="36"/>
      <c r="Q79" s="36"/>
      <c r="R79" s="36"/>
      <c r="S79" s="36"/>
      <c r="T79" s="36"/>
      <c r="U79" s="36"/>
      <c r="V79" s="36"/>
      <c r="W79" s="36"/>
      <c r="X79" s="36"/>
      <c r="Y79" s="36"/>
      <c r="Z79" s="87"/>
    </row>
    <row r="80" spans="1:26" ht="20.100000000000001" customHeight="1" x14ac:dyDescent="0.15">
      <c r="A80" s="64"/>
      <c r="B80" s="64"/>
      <c r="C80" s="91"/>
      <c r="D80" s="88"/>
      <c r="E80" s="112" t="s">
        <v>90</v>
      </c>
      <c r="F80" s="88"/>
      <c r="G80" s="88"/>
      <c r="H80" s="88"/>
      <c r="I80" s="94"/>
      <c r="J80" s="90" t="s">
        <v>85</v>
      </c>
      <c r="K80" s="90"/>
      <c r="L80" s="90"/>
      <c r="M80" s="90"/>
      <c r="N80" s="90"/>
      <c r="O80" s="90"/>
      <c r="P80" s="90"/>
      <c r="Q80" s="90"/>
      <c r="R80" s="90"/>
      <c r="S80" s="90"/>
      <c r="T80" s="90"/>
      <c r="U80" s="90"/>
      <c r="V80" s="90"/>
      <c r="W80" s="90"/>
      <c r="X80" s="90"/>
      <c r="Y80" s="90"/>
      <c r="Z80" s="87"/>
    </row>
    <row r="81" spans="1:27" ht="20.100000000000001" customHeight="1" x14ac:dyDescent="0.15">
      <c r="A81" s="64">
        <f>IFERROR(IF(OR(AND($I63="する",OR(TRIM($I81)="", NOT(OR(IFERROR(SEARCH(" ",$I81),0)&gt;0, IFERROR(SEARCH("　",$I81),0)&gt;0)))),AND($I63="しない",NOT(ISBLANK($I81)))),1001,0),3)</f>
        <v>0</v>
      </c>
      <c r="B81" s="64"/>
      <c r="C81" s="82"/>
      <c r="D81" s="83">
        <v>8</v>
      </c>
      <c r="E81" s="59" t="s">
        <v>84</v>
      </c>
      <c r="I81" s="36"/>
      <c r="J81" s="36"/>
      <c r="K81" s="36"/>
      <c r="L81" s="36"/>
      <c r="M81" s="36"/>
      <c r="N81" s="36"/>
      <c r="O81" s="36"/>
      <c r="P81" s="36"/>
      <c r="Q81" s="36"/>
      <c r="R81" s="36"/>
      <c r="S81" s="36"/>
      <c r="T81" s="36"/>
      <c r="U81" s="36"/>
      <c r="V81" s="36"/>
      <c r="W81" s="36"/>
      <c r="X81" s="36"/>
      <c r="Y81" s="36"/>
      <c r="Z81" s="87"/>
    </row>
    <row r="82" spans="1:27" ht="20.100000000000001" customHeight="1" x14ac:dyDescent="0.15">
      <c r="A82" s="64"/>
      <c r="B82" s="64"/>
      <c r="C82" s="91"/>
      <c r="D82" s="88"/>
      <c r="E82" s="88"/>
      <c r="F82" s="88"/>
      <c r="G82" s="88"/>
      <c r="H82" s="88"/>
      <c r="I82" s="94"/>
      <c r="J82" s="90" t="s">
        <v>5</v>
      </c>
      <c r="K82" s="90"/>
      <c r="L82" s="90"/>
      <c r="M82" s="90"/>
      <c r="N82" s="90"/>
      <c r="O82" s="90"/>
      <c r="P82" s="90"/>
      <c r="Q82" s="90"/>
      <c r="R82" s="90"/>
      <c r="S82" s="90"/>
      <c r="T82" s="90"/>
      <c r="U82" s="90"/>
      <c r="V82" s="90"/>
      <c r="W82" s="90"/>
      <c r="X82" s="90"/>
      <c r="Y82" s="90"/>
      <c r="Z82" s="87"/>
    </row>
    <row r="83" spans="1:27" ht="20.100000000000001" customHeight="1" x14ac:dyDescent="0.15">
      <c r="A83" s="64">
        <f>IFERROR(IF(OR(AND($I63="する",NOT(AND(TRIM($I83)&lt;&gt;"",ISNUMBER(VALUE(SUBSTITUTE($I83,"-",""))),IFERROR(SEARCH("-",$I83),0)&gt;0))), AND($I63="しない",NOT(ISBLANK($I83)))),1001,0),3)</f>
        <v>0</v>
      </c>
      <c r="B83" s="64"/>
      <c r="C83" s="82"/>
      <c r="D83" s="83">
        <v>9</v>
      </c>
      <c r="E83" s="59" t="s">
        <v>3</v>
      </c>
      <c r="I83" s="36"/>
      <c r="J83" s="36"/>
      <c r="K83" s="36"/>
      <c r="L83" s="36"/>
      <c r="M83" s="36"/>
      <c r="O83" s="95" t="s">
        <v>73</v>
      </c>
      <c r="P83" s="36"/>
      <c r="Q83" s="36"/>
      <c r="R83" s="59" t="s">
        <v>74</v>
      </c>
      <c r="Y83" s="89"/>
      <c r="Z83" s="87"/>
    </row>
    <row r="84" spans="1:27" ht="20.100000000000001" customHeight="1" x14ac:dyDescent="0.15">
      <c r="A84" s="64">
        <f>IFERROR(IF(AND($I63="しない",NOT(ISBLANK($P83))),1001,0),3)</f>
        <v>0</v>
      </c>
      <c r="B84" s="64"/>
      <c r="C84" s="91"/>
      <c r="D84" s="88"/>
      <c r="E84" s="88"/>
      <c r="F84" s="88"/>
      <c r="G84" s="88"/>
      <c r="H84" s="88"/>
      <c r="I84" s="85"/>
      <c r="J84" s="90" t="s">
        <v>86</v>
      </c>
      <c r="K84" s="89"/>
      <c r="L84" s="89"/>
      <c r="M84" s="89"/>
      <c r="N84" s="89"/>
      <c r="O84" s="89"/>
      <c r="P84" s="89"/>
      <c r="Q84" s="89"/>
      <c r="R84" s="89"/>
      <c r="S84" s="89"/>
      <c r="T84" s="89"/>
      <c r="U84" s="89"/>
      <c r="V84" s="89"/>
      <c r="W84" s="89"/>
      <c r="X84" s="89"/>
      <c r="Y84" s="89"/>
      <c r="Z84" s="87"/>
    </row>
    <row r="85" spans="1:27" ht="20.100000000000001" customHeight="1" x14ac:dyDescent="0.15">
      <c r="A85" s="64">
        <f>IFERROR(IF(OR(AND($I63="する",AND(TRIM($I85)&lt;&gt;"",NOT(AND(ISNUMBER(VALUE(SUBSTITUTE($I85,"-",""))),IFERROR(SEARCH("-",$I85),0)&gt;0)))), AND($I63="しない",NOT(ISBLANK($I85)))),1001,0),3)</f>
        <v>0</v>
      </c>
      <c r="B85" s="64"/>
      <c r="C85" s="82"/>
      <c r="D85" s="83">
        <v>10</v>
      </c>
      <c r="E85" s="59" t="s">
        <v>4</v>
      </c>
      <c r="I85" s="36"/>
      <c r="J85" s="36"/>
      <c r="K85" s="36"/>
      <c r="L85" s="36"/>
      <c r="M85" s="36"/>
      <c r="N85" s="89"/>
      <c r="O85" s="89"/>
      <c r="P85" s="89"/>
      <c r="Q85" s="89"/>
      <c r="R85" s="89"/>
      <c r="S85" s="89"/>
      <c r="T85" s="89"/>
      <c r="U85" s="89"/>
      <c r="V85" s="89"/>
      <c r="W85" s="89"/>
      <c r="X85" s="89"/>
      <c r="Y85" s="89"/>
      <c r="Z85" s="87"/>
    </row>
    <row r="86" spans="1:27" ht="20.100000000000001" customHeight="1" x14ac:dyDescent="0.15">
      <c r="A86" s="64"/>
      <c r="B86" s="64"/>
      <c r="C86" s="91"/>
      <c r="D86" s="88"/>
      <c r="E86" s="88"/>
      <c r="F86" s="88"/>
      <c r="G86" s="88"/>
      <c r="H86" s="88"/>
      <c r="I86" s="85"/>
      <c r="J86" s="90" t="s">
        <v>86</v>
      </c>
      <c r="K86" s="89"/>
      <c r="L86" s="89"/>
      <c r="M86" s="89"/>
      <c r="N86" s="89"/>
      <c r="O86" s="89"/>
      <c r="P86" s="89"/>
      <c r="Q86" s="89"/>
      <c r="R86" s="89"/>
      <c r="S86" s="89"/>
      <c r="T86" s="89"/>
      <c r="U86" s="89"/>
      <c r="V86" s="89"/>
      <c r="W86" s="89"/>
      <c r="X86" s="89"/>
      <c r="Y86" s="89"/>
      <c r="Z86" s="87"/>
    </row>
    <row r="87" spans="1:27" ht="20.100000000000001" customHeight="1" x14ac:dyDescent="0.15">
      <c r="A87" s="64">
        <f>IFERROR(IF(OR(AND($I63="する",AND(TRIM($I87)&lt;&gt;"",NOT(IFERROR(SEARCH("@",$I87),0)&gt;0))),AND($I63="しない",NOT(ISBLANK($I87)))),1001,0),3)</f>
        <v>0</v>
      </c>
      <c r="B87" s="64"/>
      <c r="C87" s="91"/>
      <c r="D87" s="83">
        <v>11</v>
      </c>
      <c r="E87" s="59" t="s">
        <v>81</v>
      </c>
      <c r="I87" s="36"/>
      <c r="J87" s="36"/>
      <c r="K87" s="36"/>
      <c r="L87" s="36"/>
      <c r="M87" s="36"/>
      <c r="N87" s="36"/>
      <c r="O87" s="36"/>
      <c r="P87" s="36"/>
      <c r="Q87" s="50"/>
      <c r="R87" s="36"/>
      <c r="S87" s="36"/>
      <c r="T87" s="36"/>
      <c r="U87" s="36"/>
      <c r="V87" s="36"/>
      <c r="W87" s="36"/>
      <c r="X87" s="36"/>
      <c r="Y87" s="36"/>
      <c r="Z87" s="87"/>
    </row>
    <row r="88" spans="1:27" ht="20.100000000000001" customHeight="1" x14ac:dyDescent="0.15">
      <c r="A88" s="64"/>
      <c r="B88" s="64"/>
      <c r="C88" s="91"/>
      <c r="D88" s="83"/>
      <c r="I88" s="85"/>
      <c r="J88" s="96" t="s">
        <v>105</v>
      </c>
      <c r="K88" s="113"/>
      <c r="L88" s="89"/>
      <c r="M88" s="89"/>
      <c r="N88" s="89"/>
      <c r="O88" s="89"/>
      <c r="P88" s="89"/>
      <c r="Q88" s="114"/>
      <c r="R88" s="89"/>
      <c r="S88" s="89"/>
      <c r="T88" s="89"/>
      <c r="U88" s="89"/>
      <c r="V88" s="89"/>
      <c r="W88" s="89"/>
      <c r="X88" s="89"/>
      <c r="Y88" s="89"/>
      <c r="Z88" s="88"/>
      <c r="AA88" s="99"/>
    </row>
    <row r="89" spans="1:27" ht="20.100000000000001" customHeight="1" x14ac:dyDescent="0.15">
      <c r="A89" s="64"/>
      <c r="B89" s="64"/>
      <c r="C89" s="102"/>
      <c r="D89" s="103"/>
      <c r="E89" s="103"/>
      <c r="F89" s="103"/>
      <c r="G89" s="103"/>
      <c r="H89" s="103"/>
      <c r="I89" s="115"/>
      <c r="J89" s="116"/>
      <c r="K89" s="117"/>
      <c r="L89" s="116"/>
      <c r="M89" s="116"/>
      <c r="N89" s="116"/>
      <c r="O89" s="116"/>
      <c r="P89" s="116"/>
      <c r="Q89" s="118"/>
      <c r="R89" s="116"/>
      <c r="S89" s="116"/>
      <c r="T89" s="116"/>
      <c r="U89" s="116"/>
      <c r="V89" s="116"/>
      <c r="W89" s="116"/>
      <c r="X89" s="116"/>
      <c r="Y89" s="116"/>
      <c r="Z89" s="103"/>
      <c r="AA89" s="99"/>
    </row>
    <row r="90" spans="1:27" ht="20.100000000000001" customHeight="1" x14ac:dyDescent="0.15">
      <c r="A90" s="64"/>
      <c r="B90" s="64"/>
      <c r="C90" s="88"/>
      <c r="D90" s="88"/>
      <c r="E90" s="88"/>
      <c r="F90" s="88"/>
      <c r="G90" s="88"/>
      <c r="H90" s="88"/>
      <c r="I90" s="107"/>
      <c r="J90" s="88"/>
      <c r="K90" s="119"/>
      <c r="L90" s="88"/>
      <c r="M90" s="88"/>
      <c r="N90" s="88"/>
      <c r="O90" s="88"/>
      <c r="P90" s="88"/>
      <c r="Q90" s="88"/>
      <c r="R90" s="88"/>
      <c r="S90" s="88"/>
      <c r="T90" s="88"/>
      <c r="U90" s="88"/>
      <c r="V90" s="88"/>
      <c r="W90" s="88"/>
      <c r="X90" s="88"/>
      <c r="Y90" s="88"/>
      <c r="Z90" s="88"/>
    </row>
    <row r="91" spans="1:27" ht="15.75" hidden="1" customHeight="1" x14ac:dyDescent="0.15">
      <c r="A91" s="64"/>
      <c r="B91" s="64"/>
      <c r="C91" s="88"/>
      <c r="D91" s="88"/>
      <c r="E91" s="88"/>
      <c r="F91" s="88"/>
      <c r="G91" s="88"/>
      <c r="H91" s="88"/>
      <c r="I91" s="107"/>
      <c r="J91" s="88"/>
      <c r="K91" s="119"/>
      <c r="L91" s="88"/>
      <c r="M91" s="88"/>
      <c r="N91" s="88"/>
      <c r="O91" s="88"/>
      <c r="P91" s="88"/>
      <c r="Q91" s="88"/>
      <c r="R91" s="88"/>
      <c r="S91" s="88"/>
      <c r="T91" s="88"/>
      <c r="U91" s="88"/>
      <c r="V91" s="88"/>
      <c r="W91" s="88"/>
      <c r="X91" s="88"/>
      <c r="Y91" s="88"/>
      <c r="Z91" s="88"/>
    </row>
    <row r="92" spans="1:27" ht="15.75" hidden="1" customHeight="1" x14ac:dyDescent="0.15">
      <c r="A92" s="64"/>
      <c r="B92" s="64"/>
      <c r="C92" s="88"/>
      <c r="D92" s="88"/>
      <c r="E92" s="88"/>
      <c r="F92" s="88"/>
      <c r="G92" s="88"/>
      <c r="H92" s="88"/>
      <c r="I92" s="107"/>
      <c r="J92" s="88"/>
      <c r="K92" s="119"/>
      <c r="L92" s="88"/>
      <c r="M92" s="88"/>
      <c r="N92" s="88"/>
      <c r="O92" s="88"/>
      <c r="P92" s="88"/>
      <c r="Q92" s="88"/>
      <c r="R92" s="88"/>
      <c r="S92" s="88"/>
      <c r="T92" s="88"/>
      <c r="U92" s="88"/>
      <c r="V92" s="88"/>
      <c r="W92" s="88"/>
      <c r="X92" s="88"/>
      <c r="Y92" s="88"/>
      <c r="Z92" s="88"/>
    </row>
    <row r="93" spans="1:27" ht="15.75" hidden="1" customHeight="1" x14ac:dyDescent="0.15">
      <c r="A93" s="64"/>
      <c r="B93" s="64"/>
      <c r="C93" s="88"/>
      <c r="D93" s="88"/>
      <c r="E93" s="88"/>
      <c r="F93" s="88"/>
      <c r="G93" s="88"/>
      <c r="H93" s="88"/>
      <c r="I93" s="107"/>
      <c r="J93" s="88"/>
      <c r="K93" s="119"/>
      <c r="L93" s="88"/>
      <c r="M93" s="88"/>
      <c r="N93" s="88"/>
      <c r="O93" s="88"/>
      <c r="P93" s="88"/>
      <c r="Q93" s="88"/>
      <c r="R93" s="88"/>
      <c r="S93" s="88"/>
      <c r="T93" s="88"/>
      <c r="U93" s="88"/>
      <c r="V93" s="88"/>
      <c r="W93" s="88"/>
      <c r="X93" s="88"/>
      <c r="Y93" s="88"/>
      <c r="Z93" s="88"/>
    </row>
    <row r="94" spans="1:27" ht="15.75" hidden="1" customHeight="1" x14ac:dyDescent="0.15">
      <c r="A94" s="64"/>
      <c r="B94" s="64"/>
      <c r="C94" s="88"/>
      <c r="D94" s="88"/>
      <c r="E94" s="88"/>
      <c r="F94" s="88"/>
      <c r="G94" s="88"/>
      <c r="H94" s="88"/>
      <c r="I94" s="107"/>
      <c r="J94" s="88"/>
      <c r="K94" s="119"/>
      <c r="L94" s="88"/>
      <c r="M94" s="88"/>
      <c r="N94" s="88"/>
      <c r="O94" s="88"/>
      <c r="P94" s="88"/>
      <c r="Q94" s="88"/>
      <c r="R94" s="88"/>
      <c r="S94" s="88"/>
      <c r="T94" s="88"/>
      <c r="U94" s="88"/>
      <c r="V94" s="88"/>
      <c r="W94" s="88"/>
      <c r="X94" s="88"/>
      <c r="Y94" s="88"/>
      <c r="Z94" s="88"/>
    </row>
    <row r="95" spans="1:27" ht="15.75" hidden="1" customHeight="1" x14ac:dyDescent="0.15">
      <c r="A95" s="64"/>
      <c r="B95" s="64"/>
      <c r="C95" s="88"/>
      <c r="D95" s="88"/>
      <c r="E95" s="88"/>
      <c r="F95" s="88"/>
      <c r="G95" s="88"/>
      <c r="H95" s="88"/>
      <c r="I95" s="107"/>
      <c r="J95" s="88"/>
      <c r="K95" s="119"/>
      <c r="L95" s="88"/>
      <c r="M95" s="88"/>
      <c r="N95" s="88"/>
      <c r="O95" s="88"/>
      <c r="P95" s="88"/>
      <c r="Q95" s="88"/>
      <c r="R95" s="88"/>
      <c r="S95" s="88"/>
      <c r="T95" s="88"/>
      <c r="U95" s="88"/>
      <c r="V95" s="88"/>
      <c r="W95" s="88"/>
      <c r="X95" s="88"/>
      <c r="Y95" s="88"/>
      <c r="Z95" s="88"/>
    </row>
    <row r="96" spans="1:27" ht="15.75" hidden="1" customHeight="1" x14ac:dyDescent="0.15">
      <c r="A96" s="64"/>
      <c r="B96" s="64"/>
      <c r="C96" s="88"/>
      <c r="D96" s="88"/>
      <c r="E96" s="88"/>
      <c r="F96" s="88"/>
      <c r="G96" s="88"/>
      <c r="H96" s="88"/>
      <c r="I96" s="107"/>
      <c r="J96" s="88"/>
      <c r="K96" s="119"/>
      <c r="L96" s="88"/>
      <c r="M96" s="88"/>
      <c r="N96" s="88"/>
      <c r="O96" s="88"/>
      <c r="P96" s="88"/>
      <c r="Q96" s="88"/>
      <c r="R96" s="88"/>
      <c r="S96" s="88"/>
      <c r="T96" s="88"/>
      <c r="U96" s="88"/>
      <c r="V96" s="88"/>
      <c r="W96" s="88"/>
      <c r="X96" s="88"/>
      <c r="Y96" s="88"/>
      <c r="Z96" s="88"/>
    </row>
    <row r="97" spans="1:26" ht="15.75" hidden="1" customHeight="1" x14ac:dyDescent="0.15">
      <c r="A97" s="64"/>
      <c r="B97" s="64"/>
      <c r="C97" s="88"/>
      <c r="D97" s="88"/>
      <c r="E97" s="88"/>
      <c r="F97" s="88"/>
      <c r="G97" s="88"/>
      <c r="H97" s="88"/>
      <c r="I97" s="107"/>
      <c r="J97" s="88"/>
      <c r="K97" s="119"/>
      <c r="L97" s="88"/>
      <c r="M97" s="88"/>
      <c r="N97" s="88"/>
      <c r="O97" s="88"/>
      <c r="P97" s="88"/>
      <c r="Q97" s="88"/>
      <c r="R97" s="88"/>
      <c r="S97" s="88"/>
      <c r="T97" s="88"/>
      <c r="U97" s="88"/>
      <c r="V97" s="88"/>
      <c r="W97" s="88"/>
      <c r="X97" s="88"/>
      <c r="Y97" s="88"/>
      <c r="Z97" s="88"/>
    </row>
    <row r="98" spans="1:26" ht="15.75" hidden="1" customHeight="1" x14ac:dyDescent="0.15">
      <c r="A98" s="64"/>
      <c r="B98" s="64"/>
      <c r="C98" s="88"/>
      <c r="D98" s="88"/>
      <c r="E98" s="88"/>
      <c r="F98" s="88"/>
      <c r="G98" s="88"/>
      <c r="H98" s="88"/>
      <c r="I98" s="107"/>
      <c r="J98" s="88"/>
      <c r="K98" s="119"/>
      <c r="L98" s="88"/>
      <c r="M98" s="88"/>
      <c r="N98" s="88"/>
      <c r="O98" s="88"/>
      <c r="P98" s="88"/>
      <c r="Q98" s="88"/>
      <c r="R98" s="88"/>
      <c r="S98" s="88"/>
      <c r="T98" s="88"/>
      <c r="U98" s="88"/>
      <c r="V98" s="88"/>
      <c r="W98" s="88"/>
      <c r="X98" s="88"/>
      <c r="Y98" s="88"/>
      <c r="Z98" s="88"/>
    </row>
    <row r="99" spans="1:26" ht="15.75" hidden="1" customHeight="1" x14ac:dyDescent="0.15">
      <c r="A99" s="64"/>
      <c r="B99" s="64"/>
      <c r="C99" s="88"/>
      <c r="D99" s="88"/>
      <c r="E99" s="88"/>
      <c r="F99" s="88"/>
      <c r="G99" s="88"/>
      <c r="H99" s="88"/>
      <c r="I99" s="107"/>
      <c r="J99" s="88"/>
      <c r="K99" s="119"/>
      <c r="L99" s="88"/>
      <c r="M99" s="88"/>
      <c r="N99" s="88"/>
      <c r="O99" s="88"/>
      <c r="P99" s="88"/>
      <c r="Q99" s="88"/>
      <c r="R99" s="88"/>
      <c r="S99" s="88"/>
      <c r="T99" s="88"/>
      <c r="U99" s="88"/>
      <c r="V99" s="88"/>
      <c r="W99" s="88"/>
      <c r="X99" s="88"/>
      <c r="Y99" s="88"/>
      <c r="Z99" s="88"/>
    </row>
    <row r="100" spans="1:26" ht="15.75" hidden="1" customHeight="1" x14ac:dyDescent="0.15">
      <c r="A100" s="64"/>
      <c r="B100" s="64"/>
      <c r="C100" s="88"/>
      <c r="D100" s="88"/>
      <c r="E100" s="88"/>
      <c r="F100" s="88"/>
      <c r="G100" s="88"/>
      <c r="H100" s="88"/>
      <c r="I100" s="107"/>
      <c r="J100" s="88"/>
      <c r="K100" s="119"/>
      <c r="L100" s="88"/>
      <c r="M100" s="88"/>
      <c r="N100" s="88"/>
      <c r="O100" s="88"/>
      <c r="P100" s="88"/>
      <c r="Q100" s="88"/>
      <c r="R100" s="88"/>
      <c r="S100" s="88"/>
      <c r="T100" s="88"/>
      <c r="U100" s="88"/>
      <c r="V100" s="88"/>
      <c r="W100" s="88"/>
      <c r="X100" s="88"/>
      <c r="Y100" s="88"/>
      <c r="Z100" s="88"/>
    </row>
    <row r="101" spans="1:26" ht="15.75" hidden="1" customHeight="1" x14ac:dyDescent="0.15">
      <c r="A101" s="64"/>
      <c r="B101" s="64"/>
      <c r="C101" s="88"/>
      <c r="D101" s="88"/>
      <c r="E101" s="88"/>
      <c r="F101" s="88"/>
      <c r="G101" s="88"/>
      <c r="H101" s="88"/>
      <c r="I101" s="107"/>
      <c r="J101" s="88"/>
      <c r="K101" s="119"/>
      <c r="L101" s="88"/>
      <c r="M101" s="88"/>
      <c r="N101" s="88"/>
      <c r="O101" s="88"/>
      <c r="P101" s="88"/>
      <c r="Q101" s="88"/>
      <c r="R101" s="88"/>
      <c r="S101" s="88"/>
      <c r="T101" s="88"/>
      <c r="U101" s="88"/>
      <c r="V101" s="88"/>
      <c r="W101" s="88"/>
      <c r="X101" s="88"/>
      <c r="Y101" s="88"/>
      <c r="Z101" s="88"/>
    </row>
    <row r="102" spans="1:26" ht="15.75" hidden="1" customHeight="1" x14ac:dyDescent="0.15">
      <c r="A102" s="64"/>
      <c r="B102" s="64"/>
      <c r="C102" s="88"/>
      <c r="D102" s="88"/>
      <c r="E102" s="88"/>
      <c r="F102" s="88"/>
      <c r="G102" s="88"/>
      <c r="H102" s="88"/>
      <c r="I102" s="107"/>
      <c r="J102" s="88"/>
      <c r="K102" s="119"/>
      <c r="L102" s="88"/>
      <c r="M102" s="88"/>
      <c r="N102" s="88"/>
      <c r="O102" s="88"/>
      <c r="P102" s="88"/>
      <c r="Q102" s="88"/>
      <c r="R102" s="88"/>
      <c r="S102" s="88"/>
      <c r="T102" s="88"/>
      <c r="U102" s="88"/>
      <c r="V102" s="88"/>
      <c r="W102" s="88"/>
      <c r="X102" s="88"/>
      <c r="Y102" s="88"/>
      <c r="Z102" s="88"/>
    </row>
    <row r="103" spans="1:26" ht="15.75" hidden="1" customHeight="1" x14ac:dyDescent="0.15">
      <c r="A103" s="64"/>
      <c r="B103" s="64"/>
      <c r="C103" s="88"/>
      <c r="D103" s="88"/>
      <c r="E103" s="88"/>
      <c r="F103" s="88"/>
      <c r="G103" s="88"/>
      <c r="H103" s="88"/>
      <c r="I103" s="107"/>
      <c r="J103" s="88"/>
      <c r="K103" s="119"/>
      <c r="L103" s="88"/>
      <c r="M103" s="88"/>
      <c r="N103" s="88"/>
      <c r="O103" s="88"/>
      <c r="P103" s="88"/>
      <c r="Q103" s="88"/>
      <c r="R103" s="88"/>
      <c r="S103" s="88"/>
      <c r="T103" s="88"/>
      <c r="U103" s="88"/>
      <c r="V103" s="88"/>
      <c r="W103" s="88"/>
      <c r="X103" s="88"/>
      <c r="Y103" s="88"/>
      <c r="Z103" s="88"/>
    </row>
    <row r="104" spans="1:26" ht="15.75" hidden="1" customHeight="1" x14ac:dyDescent="0.15">
      <c r="A104" s="64"/>
      <c r="B104" s="64"/>
      <c r="C104" s="88"/>
      <c r="D104" s="88"/>
      <c r="E104" s="88"/>
      <c r="F104" s="88"/>
      <c r="G104" s="88"/>
      <c r="H104" s="88"/>
      <c r="I104" s="107"/>
      <c r="J104" s="88"/>
      <c r="K104" s="119"/>
      <c r="L104" s="88"/>
      <c r="M104" s="88"/>
      <c r="N104" s="88"/>
      <c r="O104" s="88"/>
      <c r="P104" s="88"/>
      <c r="Q104" s="88"/>
      <c r="R104" s="88"/>
      <c r="S104" s="88"/>
      <c r="T104" s="88"/>
      <c r="U104" s="88"/>
      <c r="V104" s="88"/>
      <c r="W104" s="88"/>
      <c r="X104" s="88"/>
      <c r="Y104" s="88"/>
      <c r="Z104" s="88"/>
    </row>
    <row r="105" spans="1:26" ht="15.75" hidden="1" customHeight="1" x14ac:dyDescent="0.15">
      <c r="A105" s="64"/>
      <c r="B105" s="64"/>
      <c r="C105" s="88"/>
      <c r="D105" s="88"/>
      <c r="E105" s="88"/>
      <c r="F105" s="88"/>
      <c r="G105" s="88"/>
      <c r="H105" s="88"/>
      <c r="I105" s="107"/>
      <c r="J105" s="88"/>
      <c r="K105" s="119"/>
      <c r="L105" s="88"/>
      <c r="M105" s="88"/>
      <c r="N105" s="88"/>
      <c r="O105" s="88"/>
      <c r="P105" s="88"/>
      <c r="Q105" s="88"/>
      <c r="R105" s="88"/>
      <c r="S105" s="88"/>
      <c r="T105" s="88"/>
      <c r="U105" s="88"/>
      <c r="V105" s="88"/>
      <c r="W105" s="88"/>
      <c r="X105" s="88"/>
      <c r="Y105" s="88"/>
      <c r="Z105" s="88"/>
    </row>
    <row r="106" spans="1:26" ht="15.75" hidden="1" customHeight="1" x14ac:dyDescent="0.15">
      <c r="A106" s="64"/>
      <c r="B106" s="64"/>
      <c r="C106" s="88"/>
      <c r="D106" s="88"/>
      <c r="E106" s="88"/>
      <c r="F106" s="88"/>
      <c r="G106" s="88"/>
      <c r="H106" s="88"/>
      <c r="I106" s="107"/>
      <c r="J106" s="88"/>
      <c r="K106" s="119"/>
      <c r="L106" s="88"/>
      <c r="M106" s="88"/>
      <c r="N106" s="88"/>
      <c r="O106" s="88"/>
      <c r="P106" s="88"/>
      <c r="Q106" s="88"/>
      <c r="R106" s="88"/>
      <c r="S106" s="88"/>
      <c r="T106" s="88"/>
      <c r="U106" s="88"/>
      <c r="V106" s="88"/>
      <c r="W106" s="88"/>
      <c r="X106" s="88"/>
      <c r="Y106" s="88"/>
      <c r="Z106" s="88"/>
    </row>
    <row r="107" spans="1:26" ht="15.75" hidden="1" customHeight="1" x14ac:dyDescent="0.15">
      <c r="A107" s="64"/>
      <c r="B107" s="64"/>
      <c r="C107" s="88"/>
      <c r="D107" s="88"/>
      <c r="E107" s="88"/>
      <c r="F107" s="88"/>
      <c r="G107" s="88"/>
      <c r="H107" s="88"/>
      <c r="I107" s="107"/>
      <c r="J107" s="88"/>
      <c r="K107" s="119"/>
      <c r="L107" s="88"/>
      <c r="M107" s="88"/>
      <c r="N107" s="88"/>
      <c r="O107" s="88"/>
      <c r="P107" s="88"/>
      <c r="Q107" s="88"/>
      <c r="R107" s="88"/>
      <c r="S107" s="88"/>
      <c r="T107" s="88"/>
      <c r="U107" s="88"/>
      <c r="V107" s="88"/>
      <c r="W107" s="88"/>
      <c r="X107" s="88"/>
      <c r="Y107" s="88"/>
      <c r="Z107" s="88"/>
    </row>
    <row r="108" spans="1:26" ht="20.100000000000001" customHeight="1" x14ac:dyDescent="0.15">
      <c r="A108" s="64"/>
      <c r="B108" s="64"/>
      <c r="C108" s="88"/>
      <c r="D108" s="88"/>
      <c r="E108" s="88"/>
      <c r="F108" s="88"/>
      <c r="G108" s="88"/>
      <c r="H108" s="88"/>
      <c r="I108" s="107"/>
      <c r="J108" s="88"/>
      <c r="K108" s="119"/>
      <c r="L108" s="88"/>
      <c r="M108" s="88"/>
      <c r="N108" s="88"/>
      <c r="O108" s="88"/>
      <c r="P108" s="88"/>
      <c r="Q108" s="88"/>
      <c r="R108" s="88"/>
      <c r="S108" s="88"/>
      <c r="T108" s="88"/>
      <c r="U108" s="88"/>
      <c r="V108" s="88"/>
      <c r="W108" s="88"/>
      <c r="X108" s="88"/>
      <c r="Y108" s="88"/>
      <c r="Z108" s="88"/>
    </row>
    <row r="109" spans="1:26" ht="20.100000000000001" customHeight="1" x14ac:dyDescent="0.15">
      <c r="A109" s="64"/>
      <c r="B109" s="64"/>
      <c r="C109" s="75" t="s">
        <v>79</v>
      </c>
      <c r="D109" s="76"/>
      <c r="E109" s="76"/>
      <c r="F109" s="76"/>
      <c r="G109" s="76"/>
      <c r="H109" s="77"/>
      <c r="Q109" s="120"/>
    </row>
    <row r="110" spans="1:26" ht="19.5" customHeight="1" x14ac:dyDescent="0.15">
      <c r="A110" s="64"/>
      <c r="B110" s="64"/>
      <c r="C110" s="121"/>
      <c r="D110" s="122"/>
      <c r="E110" s="122"/>
      <c r="F110" s="122"/>
      <c r="G110" s="122"/>
      <c r="H110" s="122"/>
      <c r="I110" s="123"/>
      <c r="J110" s="80"/>
      <c r="K110" s="123"/>
      <c r="L110" s="80"/>
      <c r="M110" s="80"/>
      <c r="N110" s="80"/>
      <c r="O110" s="80"/>
      <c r="P110" s="80"/>
      <c r="Q110" s="124"/>
      <c r="R110" s="80"/>
      <c r="S110" s="80"/>
      <c r="T110" s="80"/>
      <c r="U110" s="80"/>
      <c r="V110" s="80"/>
      <c r="W110" s="80"/>
      <c r="X110" s="80"/>
      <c r="Y110" s="80"/>
      <c r="Z110" s="81"/>
    </row>
    <row r="111" spans="1:26" ht="30" customHeight="1" x14ac:dyDescent="0.15">
      <c r="A111" s="64"/>
      <c r="B111" s="64"/>
      <c r="C111" s="121"/>
      <c r="D111" s="125" t="s">
        <v>99</v>
      </c>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87"/>
    </row>
    <row r="112" spans="1:26" ht="20.100000000000001" customHeight="1" x14ac:dyDescent="0.15">
      <c r="A112" s="64"/>
      <c r="B112" s="64"/>
      <c r="C112" s="82"/>
      <c r="D112" s="83">
        <v>1</v>
      </c>
      <c r="E112" s="59" t="s">
        <v>77</v>
      </c>
      <c r="I112" s="36"/>
      <c r="J112" s="36"/>
      <c r="K112" s="36"/>
      <c r="L112" s="36"/>
      <c r="M112" s="36"/>
      <c r="N112" s="36"/>
      <c r="O112" s="36"/>
      <c r="P112" s="36"/>
      <c r="Q112" s="51"/>
      <c r="R112" s="36"/>
      <c r="S112" s="36"/>
      <c r="T112" s="36"/>
      <c r="U112" s="36"/>
      <c r="V112" s="36"/>
      <c r="W112" s="36"/>
      <c r="X112" s="36"/>
      <c r="Y112" s="36"/>
      <c r="Z112" s="87"/>
    </row>
    <row r="113" spans="1:26" ht="20.100000000000001" customHeight="1" x14ac:dyDescent="0.15">
      <c r="A113" s="64"/>
      <c r="B113" s="64"/>
      <c r="C113" s="82"/>
      <c r="D113" s="83"/>
      <c r="E113" s="88"/>
      <c r="F113" s="88"/>
      <c r="G113" s="88"/>
      <c r="H113" s="88"/>
      <c r="I113" s="94"/>
      <c r="J113" s="90" t="s">
        <v>78</v>
      </c>
      <c r="K113" s="113"/>
      <c r="L113" s="89"/>
      <c r="M113" s="89"/>
      <c r="N113" s="89"/>
      <c r="O113" s="89"/>
      <c r="P113" s="89"/>
      <c r="Q113" s="126"/>
      <c r="R113" s="89"/>
      <c r="S113" s="89"/>
      <c r="T113" s="89"/>
      <c r="U113" s="89"/>
      <c r="V113" s="89"/>
      <c r="W113" s="89"/>
      <c r="X113" s="89"/>
      <c r="Y113" s="89"/>
      <c r="Z113" s="87"/>
    </row>
    <row r="114" spans="1:26" ht="20.100000000000001" customHeight="1" x14ac:dyDescent="0.15">
      <c r="A114" s="64">
        <f>IFERROR(IF(AND(TRIM($I114)&lt;&gt;"", NOT(OR(IFERROR(SEARCH(" ",$I114),0)&gt;0, IFERROR(SEARCH("　",$I114),0)&gt;0))),1001,0),3)</f>
        <v>0</v>
      </c>
      <c r="B114" s="64"/>
      <c r="C114" s="82"/>
      <c r="D114" s="83">
        <f>D112+1</f>
        <v>2</v>
      </c>
      <c r="E114" s="59" t="s">
        <v>93</v>
      </c>
      <c r="I114" s="36"/>
      <c r="J114" s="36"/>
      <c r="K114" s="36"/>
      <c r="L114" s="36"/>
      <c r="M114" s="36"/>
      <c r="N114" s="36"/>
      <c r="O114" s="36"/>
      <c r="P114" s="36"/>
      <c r="Q114" s="36"/>
      <c r="R114" s="36"/>
      <c r="S114" s="36"/>
      <c r="T114" s="36"/>
      <c r="U114" s="36"/>
      <c r="V114" s="36"/>
      <c r="W114" s="36"/>
      <c r="X114" s="36"/>
      <c r="Y114" s="36"/>
      <c r="Z114" s="87"/>
    </row>
    <row r="115" spans="1:26" ht="20.100000000000001" customHeight="1" x14ac:dyDescent="0.15">
      <c r="A115" s="64"/>
      <c r="B115" s="64"/>
      <c r="C115" s="82"/>
      <c r="D115" s="83"/>
      <c r="E115" s="88"/>
      <c r="F115" s="88"/>
      <c r="G115" s="88"/>
      <c r="H115" s="88"/>
      <c r="I115" s="94"/>
      <c r="J115" s="90" t="s">
        <v>85</v>
      </c>
      <c r="K115" s="90"/>
      <c r="L115" s="90"/>
      <c r="M115" s="90"/>
      <c r="N115" s="90"/>
      <c r="O115" s="90"/>
      <c r="P115" s="90"/>
      <c r="Q115" s="90"/>
      <c r="R115" s="90"/>
      <c r="S115" s="90"/>
      <c r="T115" s="90"/>
      <c r="U115" s="90"/>
      <c r="V115" s="90"/>
      <c r="W115" s="90"/>
      <c r="X115" s="90"/>
      <c r="Y115" s="90"/>
      <c r="Z115" s="87"/>
    </row>
    <row r="116" spans="1:26" ht="20.100000000000001" customHeight="1" x14ac:dyDescent="0.15">
      <c r="A116" s="64">
        <f>IFERROR(IF(AND(TRIM($I116)&lt;&gt;"", NOT(OR(IFERROR(SEARCH(" ",$I116),0)&gt;0, IFERROR(SEARCH("　",$I116),0)&gt;0))),1001,0),3)</f>
        <v>0</v>
      </c>
      <c r="B116" s="64"/>
      <c r="C116" s="82"/>
      <c r="D116" s="83">
        <f>D114+1</f>
        <v>3</v>
      </c>
      <c r="E116" s="59" t="s">
        <v>94</v>
      </c>
      <c r="I116" s="36"/>
      <c r="J116" s="36"/>
      <c r="K116" s="36"/>
      <c r="L116" s="36"/>
      <c r="M116" s="36"/>
      <c r="N116" s="36"/>
      <c r="O116" s="36"/>
      <c r="P116" s="36"/>
      <c r="Q116" s="36"/>
      <c r="R116" s="36"/>
      <c r="S116" s="36"/>
      <c r="T116" s="36"/>
      <c r="U116" s="36"/>
      <c r="V116" s="36"/>
      <c r="W116" s="36"/>
      <c r="X116" s="36"/>
      <c r="Y116" s="36"/>
      <c r="Z116" s="87"/>
    </row>
    <row r="117" spans="1:26" ht="20.100000000000001" customHeight="1" x14ac:dyDescent="0.15">
      <c r="A117" s="64"/>
      <c r="B117" s="64"/>
      <c r="C117" s="82"/>
      <c r="D117" s="88"/>
      <c r="E117" s="88"/>
      <c r="F117" s="88"/>
      <c r="G117" s="88"/>
      <c r="H117" s="88"/>
      <c r="I117" s="94"/>
      <c r="J117" s="90" t="s">
        <v>5</v>
      </c>
      <c r="K117" s="90"/>
      <c r="L117" s="90"/>
      <c r="M117" s="90"/>
      <c r="N117" s="90"/>
      <c r="O117" s="90"/>
      <c r="P117" s="90"/>
      <c r="Q117" s="90"/>
      <c r="R117" s="90"/>
      <c r="S117" s="90"/>
      <c r="T117" s="90"/>
      <c r="U117" s="90"/>
      <c r="V117" s="90"/>
      <c r="W117" s="90"/>
      <c r="X117" s="90"/>
      <c r="Y117" s="90"/>
      <c r="Z117" s="87"/>
    </row>
    <row r="118" spans="1:26" ht="20.100000000000001" customHeight="1" x14ac:dyDescent="0.15">
      <c r="A118" s="64"/>
      <c r="B118" s="64"/>
      <c r="C118" s="82"/>
      <c r="D118" s="83">
        <f>D116+1</f>
        <v>4</v>
      </c>
      <c r="E118" s="59" t="s">
        <v>0</v>
      </c>
      <c r="I118" s="45"/>
      <c r="J118" s="46"/>
      <c r="K118" s="46"/>
      <c r="L118" s="46"/>
      <c r="M118" s="46"/>
      <c r="N118" s="88"/>
      <c r="O118" s="88"/>
      <c r="P118" s="88"/>
      <c r="Q118" s="88"/>
      <c r="R118" s="88"/>
      <c r="S118" s="88"/>
      <c r="T118" s="88"/>
      <c r="U118" s="88"/>
      <c r="V118" s="88"/>
      <c r="W118" s="88"/>
      <c r="X118" s="88"/>
      <c r="Y118" s="88"/>
      <c r="Z118" s="87"/>
    </row>
    <row r="119" spans="1:26" ht="20.100000000000001" customHeight="1" x14ac:dyDescent="0.15">
      <c r="A119" s="64"/>
      <c r="B119" s="64"/>
      <c r="C119" s="82"/>
      <c r="D119" s="83"/>
      <c r="E119" s="88"/>
      <c r="F119" s="88"/>
      <c r="G119" s="88"/>
      <c r="H119" s="88"/>
      <c r="I119" s="85"/>
      <c r="J119" s="90" t="s">
        <v>108</v>
      </c>
      <c r="K119" s="89"/>
      <c r="L119" s="89"/>
      <c r="M119" s="89"/>
      <c r="N119" s="89"/>
      <c r="O119" s="89"/>
      <c r="P119" s="89"/>
      <c r="Q119" s="89"/>
      <c r="R119" s="89"/>
      <c r="S119" s="89"/>
      <c r="T119" s="89"/>
      <c r="U119" s="89"/>
      <c r="V119" s="89"/>
      <c r="W119" s="89"/>
      <c r="X119" s="89"/>
      <c r="Y119" s="89"/>
      <c r="Z119" s="87"/>
    </row>
    <row r="120" spans="1:26" ht="20.100000000000001" customHeight="1" x14ac:dyDescent="0.15">
      <c r="A120" s="64">
        <f>IFERROR(IF(AND(TRIM($I120)&lt;&gt;"", AND(OR(ISERROR(FIND("@"&amp;LEFT($I120,3)&amp;"@", 都道府県3))=FALSE, ISERROR(FIND("@"&amp;LEFT($I120,4)&amp;"@",都道府県4))=FALSE))=FALSE),1001,0),3)</f>
        <v>0</v>
      </c>
      <c r="B120" s="64"/>
      <c r="C120" s="82"/>
      <c r="D120" s="83">
        <f>D118+1</f>
        <v>5</v>
      </c>
      <c r="E120" s="59" t="s">
        <v>80</v>
      </c>
      <c r="I120" s="48"/>
      <c r="J120" s="48"/>
      <c r="K120" s="48"/>
      <c r="L120" s="48"/>
      <c r="M120" s="48"/>
      <c r="N120" s="48"/>
      <c r="O120" s="48"/>
      <c r="P120" s="48"/>
      <c r="Q120" s="49"/>
      <c r="R120" s="48"/>
      <c r="S120" s="48"/>
      <c r="T120" s="48"/>
      <c r="U120" s="48"/>
      <c r="V120" s="48"/>
      <c r="W120" s="48"/>
      <c r="X120" s="48"/>
      <c r="Y120" s="48"/>
      <c r="Z120" s="87"/>
    </row>
    <row r="121" spans="1:26" ht="20.100000000000001" customHeight="1" x14ac:dyDescent="0.15">
      <c r="A121" s="64"/>
      <c r="B121" s="64"/>
      <c r="C121" s="82"/>
      <c r="D121" s="83"/>
      <c r="E121" s="88"/>
      <c r="F121" s="88"/>
      <c r="G121" s="88"/>
      <c r="H121" s="88"/>
      <c r="I121" s="85"/>
      <c r="J121" s="90" t="s">
        <v>91</v>
      </c>
      <c r="K121" s="89"/>
      <c r="L121" s="89"/>
      <c r="M121" s="89"/>
      <c r="N121" s="89"/>
      <c r="O121" s="89"/>
      <c r="P121" s="89"/>
      <c r="Q121" s="89"/>
      <c r="R121" s="89"/>
      <c r="S121" s="89"/>
      <c r="T121" s="89"/>
      <c r="U121" s="89"/>
      <c r="V121" s="89"/>
      <c r="W121" s="89"/>
      <c r="X121" s="89"/>
      <c r="Y121" s="89"/>
      <c r="Z121" s="87"/>
    </row>
    <row r="122" spans="1:26" ht="20.100000000000001" customHeight="1" x14ac:dyDescent="0.15">
      <c r="A122" s="64">
        <f>IFERROR(IF(AND(TRIM($I122)&lt;&gt;"", NOT(AND(ISNUMBER(VALUE(SUBSTITUTE($I122,"-",""))), IFERROR(SEARCH("-",$I122),0)&gt;0))),1001,0),3)</f>
        <v>0</v>
      </c>
      <c r="B122" s="64"/>
      <c r="C122" s="82"/>
      <c r="D122" s="83">
        <f>D120+1</f>
        <v>6</v>
      </c>
      <c r="E122" s="59" t="s">
        <v>3</v>
      </c>
      <c r="I122" s="36"/>
      <c r="J122" s="36"/>
      <c r="K122" s="36"/>
      <c r="L122" s="36"/>
      <c r="M122" s="36"/>
      <c r="O122" s="95" t="s">
        <v>73</v>
      </c>
      <c r="P122" s="36"/>
      <c r="Q122" s="36"/>
      <c r="R122" s="59" t="s">
        <v>74</v>
      </c>
      <c r="Y122" s="89"/>
      <c r="Z122" s="87"/>
    </row>
    <row r="123" spans="1:26" ht="20.100000000000001" customHeight="1" x14ac:dyDescent="0.15">
      <c r="A123" s="64"/>
      <c r="B123" s="64"/>
      <c r="C123" s="91"/>
      <c r="D123" s="88"/>
      <c r="E123" s="88"/>
      <c r="F123" s="88"/>
      <c r="G123" s="88"/>
      <c r="H123" s="88"/>
      <c r="I123" s="85"/>
      <c r="J123" s="90" t="s">
        <v>92</v>
      </c>
      <c r="K123" s="89"/>
      <c r="L123" s="89"/>
      <c r="M123" s="89"/>
      <c r="N123" s="89"/>
      <c r="O123" s="89"/>
      <c r="P123" s="89"/>
      <c r="Q123" s="89"/>
      <c r="R123" s="89"/>
      <c r="S123" s="89"/>
      <c r="T123" s="89"/>
      <c r="U123" s="89"/>
      <c r="V123" s="89"/>
      <c r="W123" s="89"/>
      <c r="X123" s="89"/>
      <c r="Y123" s="89"/>
      <c r="Z123" s="87"/>
    </row>
    <row r="124" spans="1:26" ht="20.100000000000001" customHeight="1" x14ac:dyDescent="0.15">
      <c r="A124" s="64">
        <f>IFERROR(IF(AND(TRIM($I124)&lt;&gt;"", NOT(AND(ISNUMBER(VALUE(SUBSTITUTE($I124,"-",""))), IFERROR(SEARCH("-",$I124),0)&gt;0))),1001,0),3)</f>
        <v>0</v>
      </c>
      <c r="B124" s="64"/>
      <c r="C124" s="82"/>
      <c r="D124" s="83">
        <f>D122+1</f>
        <v>7</v>
      </c>
      <c r="E124" s="59" t="s">
        <v>4</v>
      </c>
      <c r="I124" s="36"/>
      <c r="J124" s="36"/>
      <c r="K124" s="36"/>
      <c r="L124" s="36"/>
      <c r="M124" s="36"/>
      <c r="N124" s="89"/>
      <c r="O124" s="89"/>
      <c r="P124" s="89"/>
      <c r="Q124" s="89"/>
      <c r="R124" s="89"/>
      <c r="S124" s="89"/>
      <c r="T124" s="89"/>
      <c r="U124" s="89"/>
      <c r="V124" s="89"/>
      <c r="W124" s="89"/>
      <c r="X124" s="89"/>
      <c r="Y124" s="89"/>
      <c r="Z124" s="87"/>
    </row>
    <row r="125" spans="1:26" ht="20.100000000000001" customHeight="1" x14ac:dyDescent="0.15">
      <c r="A125" s="64"/>
      <c r="B125" s="64"/>
      <c r="C125" s="91"/>
      <c r="D125" s="88"/>
      <c r="E125" s="88"/>
      <c r="F125" s="88"/>
      <c r="G125" s="88"/>
      <c r="H125" s="88"/>
      <c r="I125" s="85"/>
      <c r="J125" s="90" t="s">
        <v>92</v>
      </c>
      <c r="K125" s="89"/>
      <c r="L125" s="89"/>
      <c r="M125" s="89"/>
      <c r="N125" s="89"/>
      <c r="O125" s="89"/>
      <c r="P125" s="89"/>
      <c r="Q125" s="89"/>
      <c r="R125" s="89"/>
      <c r="S125" s="89"/>
      <c r="T125" s="89"/>
      <c r="U125" s="89"/>
      <c r="V125" s="89"/>
      <c r="W125" s="89"/>
      <c r="X125" s="89"/>
      <c r="Y125" s="89"/>
      <c r="Z125" s="87"/>
    </row>
    <row r="126" spans="1:26" ht="20.100000000000001" customHeight="1" x14ac:dyDescent="0.15">
      <c r="A126" s="64">
        <f>IFERROR(IF(AND(TRIM($I126)&lt;&gt;"", NOT(IFERROR(SEARCH("@",$I126),0)&gt;0)),1001,0),3)</f>
        <v>0</v>
      </c>
      <c r="B126" s="64"/>
      <c r="C126" s="82"/>
      <c r="D126" s="83">
        <f>D124+1</f>
        <v>8</v>
      </c>
      <c r="E126" s="59" t="s">
        <v>81</v>
      </c>
      <c r="I126" s="36"/>
      <c r="J126" s="36"/>
      <c r="K126" s="36"/>
      <c r="L126" s="36"/>
      <c r="M126" s="36"/>
      <c r="N126" s="36"/>
      <c r="O126" s="36"/>
      <c r="P126" s="36"/>
      <c r="Q126" s="50"/>
      <c r="R126" s="36"/>
      <c r="S126" s="36"/>
      <c r="T126" s="36"/>
      <c r="U126" s="36"/>
      <c r="V126" s="36"/>
      <c r="W126" s="36"/>
      <c r="X126" s="36"/>
      <c r="Y126" s="36"/>
      <c r="Z126" s="87"/>
    </row>
    <row r="127" spans="1:26" ht="20.100000000000001" customHeight="1" x14ac:dyDescent="0.15">
      <c r="A127" s="64"/>
      <c r="B127" s="64"/>
      <c r="C127" s="91"/>
      <c r="D127" s="88"/>
      <c r="E127" s="88"/>
      <c r="F127" s="88"/>
      <c r="G127" s="88"/>
      <c r="H127" s="88"/>
      <c r="I127" s="85"/>
      <c r="J127" s="96" t="s">
        <v>106</v>
      </c>
      <c r="K127" s="113"/>
      <c r="L127" s="89"/>
      <c r="M127" s="89"/>
      <c r="N127" s="89"/>
      <c r="O127" s="89"/>
      <c r="P127" s="89"/>
      <c r="Q127" s="114"/>
      <c r="R127" s="89"/>
      <c r="S127" s="89"/>
      <c r="T127" s="89"/>
      <c r="U127" s="89"/>
      <c r="V127" s="89"/>
      <c r="W127" s="89"/>
      <c r="X127" s="89"/>
      <c r="Y127" s="89"/>
      <c r="Z127" s="87"/>
    </row>
    <row r="128" spans="1:26" ht="20.100000000000001" customHeight="1" x14ac:dyDescent="0.15">
      <c r="A128" s="64"/>
      <c r="B128" s="64"/>
      <c r="C128" s="102"/>
      <c r="D128" s="103"/>
      <c r="E128" s="103"/>
      <c r="F128" s="103"/>
      <c r="G128" s="103"/>
      <c r="H128" s="103"/>
      <c r="I128" s="105"/>
      <c r="J128" s="104"/>
      <c r="K128" s="105"/>
      <c r="L128" s="104"/>
      <c r="M128" s="104"/>
      <c r="N128" s="104"/>
      <c r="O128" s="104"/>
      <c r="P128" s="104"/>
      <c r="Q128" s="127"/>
      <c r="R128" s="104"/>
      <c r="S128" s="104"/>
      <c r="T128" s="104"/>
      <c r="U128" s="104"/>
      <c r="V128" s="104"/>
      <c r="W128" s="104"/>
      <c r="X128" s="104"/>
      <c r="Y128" s="104"/>
      <c r="Z128" s="106"/>
    </row>
    <row r="129" spans="1:26" ht="20.100000000000001" customHeight="1" x14ac:dyDescent="0.15">
      <c r="A129" s="64"/>
      <c r="B129" s="64"/>
      <c r="C129" s="88"/>
      <c r="D129" s="88"/>
      <c r="E129" s="88"/>
      <c r="F129" s="88"/>
      <c r="G129" s="88"/>
      <c r="H129" s="88"/>
      <c r="I129" s="108"/>
      <c r="J129" s="108"/>
      <c r="K129" s="108"/>
      <c r="L129" s="108"/>
      <c r="M129" s="108"/>
      <c r="N129" s="108"/>
      <c r="O129" s="108"/>
      <c r="P129" s="108"/>
      <c r="Q129" s="128"/>
      <c r="R129" s="108"/>
      <c r="S129" s="108"/>
      <c r="T129" s="108"/>
      <c r="U129" s="108"/>
      <c r="V129" s="108"/>
      <c r="W129" s="108"/>
      <c r="X129" s="108"/>
      <c r="Y129" s="108"/>
      <c r="Z129" s="88"/>
    </row>
    <row r="130" spans="1:26" ht="15.75" hidden="1" customHeight="1" x14ac:dyDescent="0.15">
      <c r="A130" s="64"/>
      <c r="B130" s="64"/>
      <c r="C130" s="88"/>
      <c r="D130" s="88"/>
      <c r="E130" s="88"/>
      <c r="F130" s="88"/>
      <c r="G130" s="88"/>
      <c r="H130" s="88"/>
      <c r="I130" s="108"/>
      <c r="J130" s="108"/>
      <c r="K130" s="108"/>
      <c r="L130" s="108"/>
      <c r="M130" s="108"/>
      <c r="N130" s="108"/>
      <c r="O130" s="108"/>
      <c r="P130" s="108"/>
      <c r="Q130" s="128"/>
      <c r="R130" s="108"/>
      <c r="S130" s="108"/>
      <c r="T130" s="108"/>
      <c r="U130" s="108"/>
      <c r="V130" s="108"/>
      <c r="W130" s="108"/>
      <c r="X130" s="108"/>
      <c r="Y130" s="108"/>
      <c r="Z130" s="88"/>
    </row>
    <row r="131" spans="1:26" ht="15.75" hidden="1" customHeight="1" x14ac:dyDescent="0.15">
      <c r="A131" s="64"/>
      <c r="B131" s="64"/>
      <c r="C131" s="88"/>
      <c r="D131" s="88"/>
      <c r="E131" s="88"/>
      <c r="F131" s="88"/>
      <c r="G131" s="88"/>
      <c r="H131" s="88"/>
      <c r="I131" s="108"/>
      <c r="J131" s="108"/>
      <c r="K131" s="108"/>
      <c r="L131" s="108"/>
      <c r="M131" s="108"/>
      <c r="N131" s="108"/>
      <c r="O131" s="108"/>
      <c r="P131" s="108"/>
      <c r="Q131" s="128"/>
      <c r="R131" s="108"/>
      <c r="S131" s="108"/>
      <c r="T131" s="108"/>
      <c r="U131" s="108"/>
      <c r="V131" s="108"/>
      <c r="W131" s="108"/>
      <c r="X131" s="108"/>
      <c r="Y131" s="108"/>
      <c r="Z131" s="88"/>
    </row>
    <row r="132" spans="1:26" ht="15.75" hidden="1" customHeight="1" x14ac:dyDescent="0.15">
      <c r="A132" s="64"/>
      <c r="B132" s="64"/>
      <c r="C132" s="88"/>
      <c r="D132" s="88"/>
      <c r="E132" s="88"/>
      <c r="F132" s="88"/>
      <c r="G132" s="88"/>
      <c r="H132" s="88"/>
      <c r="I132" s="108"/>
      <c r="J132" s="108"/>
      <c r="K132" s="108"/>
      <c r="L132" s="108"/>
      <c r="M132" s="108"/>
      <c r="N132" s="108"/>
      <c r="O132" s="108"/>
      <c r="P132" s="108"/>
      <c r="Q132" s="128"/>
      <c r="R132" s="108"/>
      <c r="S132" s="108"/>
      <c r="T132" s="108"/>
      <c r="U132" s="108"/>
      <c r="V132" s="108"/>
      <c r="W132" s="108"/>
      <c r="X132" s="108"/>
      <c r="Y132" s="108"/>
      <c r="Z132" s="88"/>
    </row>
    <row r="133" spans="1:26" ht="15.75" hidden="1" customHeight="1" x14ac:dyDescent="0.15">
      <c r="A133" s="64"/>
      <c r="B133" s="64"/>
      <c r="C133" s="88"/>
      <c r="D133" s="88"/>
      <c r="E133" s="88"/>
      <c r="F133" s="88"/>
      <c r="G133" s="88"/>
      <c r="H133" s="88"/>
      <c r="I133" s="108"/>
      <c r="J133" s="108"/>
      <c r="K133" s="108"/>
      <c r="L133" s="108"/>
      <c r="M133" s="108"/>
      <c r="N133" s="108"/>
      <c r="O133" s="108"/>
      <c r="P133" s="108"/>
      <c r="Q133" s="128"/>
      <c r="R133" s="108"/>
      <c r="S133" s="108"/>
      <c r="T133" s="108"/>
      <c r="U133" s="108"/>
      <c r="V133" s="108"/>
      <c r="W133" s="108"/>
      <c r="X133" s="108"/>
      <c r="Y133" s="108"/>
      <c r="Z133" s="88"/>
    </row>
    <row r="134" spans="1:26" ht="15.75" hidden="1" customHeight="1" x14ac:dyDescent="0.15">
      <c r="A134" s="64"/>
      <c r="B134" s="64"/>
      <c r="C134" s="88"/>
      <c r="D134" s="88"/>
      <c r="E134" s="88"/>
      <c r="F134" s="88"/>
      <c r="G134" s="88"/>
      <c r="H134" s="88"/>
      <c r="I134" s="108"/>
      <c r="J134" s="108"/>
      <c r="K134" s="108"/>
      <c r="L134" s="108"/>
      <c r="M134" s="108"/>
      <c r="N134" s="108"/>
      <c r="O134" s="108"/>
      <c r="P134" s="108"/>
      <c r="Q134" s="128"/>
      <c r="R134" s="108"/>
      <c r="S134" s="108"/>
      <c r="T134" s="108"/>
      <c r="U134" s="108"/>
      <c r="V134" s="108"/>
      <c r="W134" s="108"/>
      <c r="X134" s="108"/>
      <c r="Y134" s="108"/>
      <c r="Z134" s="88"/>
    </row>
    <row r="135" spans="1:26" ht="15.75" hidden="1" customHeight="1" x14ac:dyDescent="0.15">
      <c r="A135" s="64"/>
      <c r="B135" s="64"/>
      <c r="C135" s="88"/>
      <c r="D135" s="88"/>
      <c r="E135" s="88"/>
      <c r="F135" s="88"/>
      <c r="G135" s="88"/>
      <c r="H135" s="88"/>
      <c r="I135" s="108"/>
      <c r="J135" s="108"/>
      <c r="K135" s="108"/>
      <c r="L135" s="108"/>
      <c r="M135" s="108"/>
      <c r="N135" s="108"/>
      <c r="O135" s="108"/>
      <c r="P135" s="108"/>
      <c r="Q135" s="128"/>
      <c r="R135" s="108"/>
      <c r="S135" s="108"/>
      <c r="T135" s="108"/>
      <c r="U135" s="108"/>
      <c r="V135" s="108"/>
      <c r="W135" s="108"/>
      <c r="X135" s="108"/>
      <c r="Y135" s="108"/>
      <c r="Z135" s="88"/>
    </row>
    <row r="136" spans="1:26" ht="15.75" hidden="1" customHeight="1" x14ac:dyDescent="0.15">
      <c r="A136" s="64"/>
      <c r="B136" s="64"/>
      <c r="C136" s="88"/>
      <c r="D136" s="88"/>
      <c r="E136" s="88"/>
      <c r="F136" s="88"/>
      <c r="G136" s="88"/>
      <c r="H136" s="88"/>
      <c r="I136" s="108"/>
      <c r="J136" s="108"/>
      <c r="K136" s="108"/>
      <c r="L136" s="108"/>
      <c r="M136" s="108"/>
      <c r="N136" s="108"/>
      <c r="O136" s="108"/>
      <c r="P136" s="108"/>
      <c r="Q136" s="128"/>
      <c r="R136" s="108"/>
      <c r="S136" s="108"/>
      <c r="T136" s="108"/>
      <c r="U136" s="108"/>
      <c r="V136" s="108"/>
      <c r="W136" s="108"/>
      <c r="X136" s="108"/>
      <c r="Y136" s="108"/>
      <c r="Z136" s="88"/>
    </row>
    <row r="137" spans="1:26" ht="15.75" hidden="1" customHeight="1" x14ac:dyDescent="0.15">
      <c r="A137" s="64"/>
      <c r="B137" s="64"/>
      <c r="C137" s="88"/>
      <c r="D137" s="88"/>
      <c r="E137" s="88"/>
      <c r="F137" s="88"/>
      <c r="G137" s="88"/>
      <c r="H137" s="88"/>
      <c r="I137" s="108"/>
      <c r="J137" s="108"/>
      <c r="K137" s="108"/>
      <c r="L137" s="108"/>
      <c r="M137" s="108"/>
      <c r="N137" s="108"/>
      <c r="O137" s="108"/>
      <c r="P137" s="108"/>
      <c r="Q137" s="128"/>
      <c r="R137" s="108"/>
      <c r="S137" s="108"/>
      <c r="T137" s="108"/>
      <c r="U137" s="108"/>
      <c r="V137" s="108"/>
      <c r="W137" s="108"/>
      <c r="X137" s="108"/>
      <c r="Y137" s="108"/>
      <c r="Z137" s="88"/>
    </row>
    <row r="138" spans="1:26" ht="15.75" hidden="1" customHeight="1" x14ac:dyDescent="0.15">
      <c r="A138" s="64"/>
      <c r="B138" s="64"/>
      <c r="C138" s="88"/>
      <c r="D138" s="88"/>
      <c r="E138" s="88"/>
      <c r="F138" s="88"/>
      <c r="G138" s="88"/>
      <c r="H138" s="88"/>
      <c r="I138" s="108"/>
      <c r="J138" s="108"/>
      <c r="K138" s="108"/>
      <c r="L138" s="108"/>
      <c r="M138" s="108"/>
      <c r="N138" s="108"/>
      <c r="O138" s="108"/>
      <c r="P138" s="108"/>
      <c r="Q138" s="128"/>
      <c r="R138" s="108"/>
      <c r="S138" s="108"/>
      <c r="T138" s="108"/>
      <c r="U138" s="108"/>
      <c r="V138" s="108"/>
      <c r="W138" s="108"/>
      <c r="X138" s="108"/>
      <c r="Y138" s="108"/>
      <c r="Z138" s="88"/>
    </row>
    <row r="139" spans="1:26" ht="15.75" hidden="1" customHeight="1" x14ac:dyDescent="0.15">
      <c r="A139" s="64"/>
      <c r="B139" s="64"/>
      <c r="C139" s="88"/>
      <c r="D139" s="88"/>
      <c r="E139" s="88"/>
      <c r="F139" s="88"/>
      <c r="G139" s="88"/>
      <c r="H139" s="88"/>
      <c r="I139" s="108"/>
      <c r="J139" s="108"/>
      <c r="K139" s="108"/>
      <c r="L139" s="108"/>
      <c r="M139" s="108"/>
      <c r="N139" s="108"/>
      <c r="O139" s="108"/>
      <c r="P139" s="108"/>
      <c r="Q139" s="128"/>
      <c r="R139" s="108"/>
      <c r="S139" s="108"/>
      <c r="T139" s="108"/>
      <c r="U139" s="108"/>
      <c r="V139" s="108"/>
      <c r="W139" s="108"/>
      <c r="X139" s="108"/>
      <c r="Y139" s="108"/>
      <c r="Z139" s="88"/>
    </row>
    <row r="140" spans="1:26" ht="15.75" hidden="1" customHeight="1" x14ac:dyDescent="0.15">
      <c r="A140" s="64"/>
      <c r="B140" s="64"/>
      <c r="C140" s="88"/>
      <c r="D140" s="88"/>
      <c r="E140" s="88"/>
      <c r="F140" s="88"/>
      <c r="G140" s="88"/>
      <c r="H140" s="88"/>
      <c r="I140" s="108"/>
      <c r="J140" s="108"/>
      <c r="K140" s="108"/>
      <c r="L140" s="108"/>
      <c r="M140" s="108"/>
      <c r="N140" s="108"/>
      <c r="O140" s="108"/>
      <c r="P140" s="108"/>
      <c r="Q140" s="128"/>
      <c r="R140" s="108"/>
      <c r="S140" s="108"/>
      <c r="T140" s="108"/>
      <c r="U140" s="108"/>
      <c r="V140" s="108"/>
      <c r="W140" s="108"/>
      <c r="X140" s="108"/>
      <c r="Y140" s="108"/>
      <c r="Z140" s="88"/>
    </row>
    <row r="141" spans="1:26" ht="15.75" hidden="1" customHeight="1" x14ac:dyDescent="0.15">
      <c r="A141" s="64"/>
      <c r="B141" s="64"/>
      <c r="C141" s="88"/>
      <c r="D141" s="88"/>
      <c r="E141" s="88"/>
      <c r="F141" s="88"/>
      <c r="G141" s="88"/>
      <c r="H141" s="88"/>
      <c r="I141" s="108"/>
      <c r="J141" s="108"/>
      <c r="K141" s="108"/>
      <c r="L141" s="108"/>
      <c r="M141" s="108"/>
      <c r="N141" s="108"/>
      <c r="O141" s="108"/>
      <c r="P141" s="108"/>
      <c r="Q141" s="128"/>
      <c r="R141" s="108"/>
      <c r="S141" s="108"/>
      <c r="T141" s="108"/>
      <c r="U141" s="108"/>
      <c r="V141" s="108"/>
      <c r="W141" s="108"/>
      <c r="X141" s="108"/>
      <c r="Y141" s="108"/>
      <c r="Z141" s="88"/>
    </row>
    <row r="142" spans="1:26" ht="15.75" hidden="1" customHeight="1" x14ac:dyDescent="0.15">
      <c r="A142" s="64"/>
      <c r="B142" s="64"/>
      <c r="C142" s="88"/>
      <c r="D142" s="88"/>
      <c r="E142" s="88"/>
      <c r="F142" s="88"/>
      <c r="G142" s="88"/>
      <c r="H142" s="88"/>
      <c r="I142" s="108"/>
      <c r="J142" s="108"/>
      <c r="K142" s="108"/>
      <c r="L142" s="108"/>
      <c r="M142" s="108"/>
      <c r="N142" s="108"/>
      <c r="O142" s="108"/>
      <c r="P142" s="108"/>
      <c r="Q142" s="128"/>
      <c r="R142" s="108"/>
      <c r="S142" s="108"/>
      <c r="T142" s="108"/>
      <c r="U142" s="108"/>
      <c r="V142" s="108"/>
      <c r="W142" s="108"/>
      <c r="X142" s="108"/>
      <c r="Y142" s="108"/>
      <c r="Z142" s="88"/>
    </row>
    <row r="143" spans="1:26" ht="15.75" hidden="1" customHeight="1" x14ac:dyDescent="0.15">
      <c r="A143" s="64"/>
      <c r="B143" s="64"/>
      <c r="C143" s="88"/>
      <c r="D143" s="88"/>
      <c r="E143" s="88"/>
      <c r="F143" s="88"/>
      <c r="G143" s="88"/>
      <c r="H143" s="88"/>
      <c r="I143" s="108"/>
      <c r="J143" s="108"/>
      <c r="K143" s="108"/>
      <c r="L143" s="108"/>
      <c r="M143" s="108"/>
      <c r="N143" s="108"/>
      <c r="O143" s="108"/>
      <c r="P143" s="108"/>
      <c r="Q143" s="128"/>
      <c r="R143" s="108"/>
      <c r="S143" s="108"/>
      <c r="T143" s="108"/>
      <c r="U143" s="108"/>
      <c r="V143" s="108"/>
      <c r="W143" s="108"/>
      <c r="X143" s="108"/>
      <c r="Y143" s="108"/>
      <c r="Z143" s="88"/>
    </row>
    <row r="144" spans="1:26" ht="15.75" hidden="1" customHeight="1" x14ac:dyDescent="0.15">
      <c r="A144" s="64"/>
      <c r="B144" s="64"/>
      <c r="C144" s="88"/>
      <c r="D144" s="88"/>
      <c r="E144" s="88"/>
      <c r="F144" s="88"/>
      <c r="G144" s="88"/>
      <c r="H144" s="88"/>
      <c r="I144" s="108"/>
      <c r="J144" s="108"/>
      <c r="K144" s="108"/>
      <c r="L144" s="108"/>
      <c r="M144" s="108"/>
      <c r="N144" s="108"/>
      <c r="O144" s="108"/>
      <c r="P144" s="108"/>
      <c r="Q144" s="128"/>
      <c r="R144" s="108"/>
      <c r="S144" s="108"/>
      <c r="T144" s="108"/>
      <c r="U144" s="108"/>
      <c r="V144" s="108"/>
      <c r="W144" s="108"/>
      <c r="X144" s="108"/>
      <c r="Y144" s="108"/>
      <c r="Z144" s="88"/>
    </row>
    <row r="145" spans="1:26" ht="15.75" hidden="1" customHeight="1" x14ac:dyDescent="0.15">
      <c r="A145" s="64"/>
      <c r="B145" s="64"/>
      <c r="C145" s="88"/>
      <c r="D145" s="88"/>
      <c r="E145" s="88"/>
      <c r="F145" s="88"/>
      <c r="G145" s="88"/>
      <c r="H145" s="88"/>
      <c r="I145" s="108"/>
      <c r="J145" s="108"/>
      <c r="K145" s="108"/>
      <c r="L145" s="108"/>
      <c r="M145" s="108"/>
      <c r="N145" s="108"/>
      <c r="O145" s="108"/>
      <c r="P145" s="108"/>
      <c r="Q145" s="128"/>
      <c r="R145" s="108"/>
      <c r="S145" s="108"/>
      <c r="T145" s="108"/>
      <c r="U145" s="108"/>
      <c r="V145" s="108"/>
      <c r="W145" s="108"/>
      <c r="X145" s="108"/>
      <c r="Y145" s="108"/>
      <c r="Z145" s="88"/>
    </row>
    <row r="146" spans="1:26" ht="15.75" hidden="1" customHeight="1" x14ac:dyDescent="0.15">
      <c r="A146" s="64"/>
      <c r="B146" s="64"/>
      <c r="C146" s="88"/>
      <c r="D146" s="88"/>
      <c r="E146" s="88"/>
      <c r="F146" s="88"/>
      <c r="G146" s="88"/>
      <c r="H146" s="88"/>
      <c r="I146" s="108"/>
      <c r="J146" s="108"/>
      <c r="K146" s="108"/>
      <c r="L146" s="108"/>
      <c r="M146" s="108"/>
      <c r="N146" s="108"/>
      <c r="O146" s="108"/>
      <c r="P146" s="108"/>
      <c r="Q146" s="128"/>
      <c r="R146" s="108"/>
      <c r="S146" s="108"/>
      <c r="T146" s="108"/>
      <c r="U146" s="108"/>
      <c r="V146" s="108"/>
      <c r="W146" s="108"/>
      <c r="X146" s="108"/>
      <c r="Y146" s="108"/>
      <c r="Z146" s="88"/>
    </row>
    <row r="147" spans="1:26" ht="15.75" hidden="1" customHeight="1" x14ac:dyDescent="0.15">
      <c r="A147" s="64"/>
      <c r="B147" s="64"/>
      <c r="C147" s="88"/>
      <c r="D147" s="88"/>
      <c r="E147" s="88"/>
      <c r="F147" s="88"/>
      <c r="G147" s="88"/>
      <c r="H147" s="88"/>
      <c r="I147" s="108"/>
      <c r="J147" s="108"/>
      <c r="K147" s="108"/>
      <c r="L147" s="108"/>
      <c r="M147" s="108"/>
      <c r="N147" s="108"/>
      <c r="O147" s="108"/>
      <c r="P147" s="108"/>
      <c r="Q147" s="128"/>
      <c r="R147" s="108"/>
      <c r="S147" s="108"/>
      <c r="T147" s="108"/>
      <c r="U147" s="108"/>
      <c r="V147" s="108"/>
      <c r="W147" s="108"/>
      <c r="X147" s="108"/>
      <c r="Y147" s="108"/>
      <c r="Z147" s="88"/>
    </row>
    <row r="148" spans="1:26" ht="15.75" hidden="1" customHeight="1" x14ac:dyDescent="0.15">
      <c r="A148" s="64"/>
      <c r="B148" s="64"/>
      <c r="C148" s="88"/>
      <c r="D148" s="88"/>
      <c r="E148" s="88"/>
      <c r="F148" s="88"/>
      <c r="G148" s="88"/>
      <c r="H148" s="88"/>
      <c r="I148" s="108"/>
      <c r="J148" s="108"/>
      <c r="K148" s="108"/>
      <c r="L148" s="108"/>
      <c r="M148" s="108"/>
      <c r="N148" s="108"/>
      <c r="O148" s="108"/>
      <c r="P148" s="108"/>
      <c r="Q148" s="128"/>
      <c r="R148" s="108"/>
      <c r="S148" s="108"/>
      <c r="T148" s="108"/>
      <c r="U148" s="108"/>
      <c r="V148" s="108"/>
      <c r="W148" s="108"/>
      <c r="X148" s="108"/>
      <c r="Y148" s="108"/>
      <c r="Z148" s="88"/>
    </row>
    <row r="149" spans="1:26" ht="20.100000000000001" customHeight="1" x14ac:dyDescent="0.15">
      <c r="A149" s="64"/>
      <c r="B149" s="64"/>
      <c r="C149" s="88"/>
      <c r="D149" s="88"/>
      <c r="E149" s="88"/>
      <c r="F149" s="88"/>
      <c r="G149" s="88"/>
      <c r="H149" s="88"/>
      <c r="I149" s="108"/>
      <c r="J149" s="88"/>
      <c r="K149" s="88"/>
      <c r="L149" s="88"/>
      <c r="M149" s="88"/>
      <c r="N149" s="88"/>
      <c r="O149" s="88"/>
      <c r="P149" s="88"/>
      <c r="Q149" s="129"/>
      <c r="R149" s="88"/>
      <c r="S149" s="88"/>
      <c r="T149" s="88"/>
      <c r="U149" s="88"/>
      <c r="V149" s="88"/>
      <c r="W149" s="88"/>
      <c r="X149" s="88"/>
      <c r="Y149" s="88"/>
      <c r="Z149" s="88"/>
    </row>
    <row r="150" spans="1:26" ht="20.100000000000001" customHeight="1" x14ac:dyDescent="0.15">
      <c r="A150" s="64"/>
      <c r="B150" s="64"/>
      <c r="C150" s="75" t="s">
        <v>82</v>
      </c>
      <c r="D150" s="76"/>
      <c r="E150" s="76"/>
      <c r="F150" s="76"/>
      <c r="G150" s="76"/>
      <c r="H150" s="77"/>
      <c r="I150" s="109"/>
      <c r="K150" s="109"/>
    </row>
    <row r="151" spans="1:26" ht="20.100000000000001" customHeight="1" x14ac:dyDescent="0.15">
      <c r="A151" s="64"/>
      <c r="B151" s="64"/>
      <c r="C151" s="78"/>
      <c r="D151" s="79"/>
      <c r="E151" s="79"/>
      <c r="F151" s="79"/>
      <c r="G151" s="79"/>
      <c r="H151" s="79"/>
      <c r="I151" s="80"/>
      <c r="J151" s="80"/>
      <c r="K151" s="80"/>
      <c r="L151" s="80"/>
      <c r="M151" s="80"/>
      <c r="N151" s="80"/>
      <c r="O151" s="80"/>
      <c r="P151" s="80"/>
      <c r="Q151" s="80"/>
      <c r="R151" s="80"/>
      <c r="S151" s="80"/>
      <c r="T151" s="80"/>
      <c r="U151" s="80"/>
      <c r="V151" s="80"/>
      <c r="W151" s="80"/>
      <c r="X151" s="80"/>
      <c r="Y151" s="80"/>
      <c r="Z151" s="81"/>
    </row>
    <row r="152" spans="1:26" ht="20.100000000000001" customHeight="1" x14ac:dyDescent="0.15">
      <c r="A152" s="64"/>
      <c r="B152" s="64"/>
      <c r="C152" s="78"/>
      <c r="D152" s="130" t="s">
        <v>66</v>
      </c>
      <c r="E152" s="110"/>
      <c r="F152" s="110"/>
      <c r="G152" s="110"/>
      <c r="H152" s="110"/>
      <c r="I152" s="110"/>
      <c r="J152" s="110"/>
      <c r="K152" s="110"/>
      <c r="L152" s="110"/>
      <c r="M152" s="110"/>
      <c r="N152" s="110"/>
      <c r="O152" s="110"/>
      <c r="P152" s="110"/>
      <c r="Q152" s="110"/>
      <c r="R152" s="110"/>
      <c r="S152" s="110"/>
      <c r="T152" s="110"/>
      <c r="U152" s="110"/>
      <c r="V152" s="110"/>
      <c r="W152" s="110"/>
      <c r="X152" s="89"/>
      <c r="Y152" s="88"/>
      <c r="Z152" s="87"/>
    </row>
    <row r="153" spans="1:26" ht="20.100000000000001" customHeight="1" x14ac:dyDescent="0.15">
      <c r="A153" s="64">
        <f>IFERROR(IF(AND($I153&lt;&gt;"しない", $I153&lt;&gt;"する"),1001,0),3)</f>
        <v>0</v>
      </c>
      <c r="B153" s="64"/>
      <c r="C153" s="82"/>
      <c r="D153" s="83">
        <v>1</v>
      </c>
      <c r="E153" s="88" t="s">
        <v>67</v>
      </c>
      <c r="F153" s="88"/>
      <c r="G153" s="88"/>
      <c r="H153" s="88"/>
      <c r="I153" s="36" t="s">
        <v>113</v>
      </c>
      <c r="J153" s="47"/>
      <c r="K153" s="47"/>
      <c r="L153" s="47"/>
      <c r="M153" s="47"/>
      <c r="N153" s="88"/>
      <c r="O153" s="88"/>
      <c r="P153" s="88"/>
      <c r="Q153" s="88"/>
      <c r="R153" s="88"/>
      <c r="S153" s="88"/>
      <c r="T153" s="88"/>
      <c r="U153" s="88"/>
      <c r="Z153" s="131"/>
    </row>
    <row r="154" spans="1:26" ht="20.100000000000001" customHeight="1" x14ac:dyDescent="0.15">
      <c r="A154" s="64"/>
      <c r="B154" s="64"/>
      <c r="C154" s="91"/>
      <c r="D154" s="88"/>
      <c r="E154" s="88"/>
      <c r="F154" s="88"/>
      <c r="G154" s="88"/>
      <c r="H154" s="88"/>
      <c r="I154" s="132"/>
      <c r="J154" s="90" t="s">
        <v>68</v>
      </c>
      <c r="K154" s="90"/>
      <c r="L154" s="90"/>
      <c r="M154" s="90"/>
      <c r="N154" s="90"/>
      <c r="O154" s="90"/>
      <c r="P154" s="90"/>
      <c r="Q154" s="90"/>
      <c r="R154" s="90"/>
      <c r="S154" s="90"/>
      <c r="T154" s="90"/>
      <c r="U154" s="88"/>
      <c r="Z154" s="131"/>
    </row>
    <row r="155" spans="1:26" ht="20.100000000000001" customHeight="1" x14ac:dyDescent="0.15">
      <c r="A155" s="64">
        <f>IFERROR(IF(AND($I153="する",OR(TRIM($I155)="", NOT(OR(IFERROR(SEARCH(" ",$I155),0)&gt;0, IFERROR(SEARCH("　",$I155),0)&gt;0)))),1001,0),3)</f>
        <v>0</v>
      </c>
      <c r="B155" s="64"/>
      <c r="C155" s="82"/>
      <c r="D155" s="83">
        <v>2</v>
      </c>
      <c r="E155" s="59" t="s">
        <v>93</v>
      </c>
      <c r="I155" s="36"/>
      <c r="J155" s="36"/>
      <c r="K155" s="36"/>
      <c r="L155" s="36"/>
      <c r="M155" s="36"/>
      <c r="N155" s="36"/>
      <c r="O155" s="36"/>
      <c r="P155" s="36"/>
      <c r="Q155" s="36"/>
      <c r="R155" s="36"/>
      <c r="S155" s="36"/>
      <c r="T155" s="36"/>
      <c r="U155" s="36"/>
      <c r="V155" s="36"/>
      <c r="W155" s="36"/>
      <c r="X155" s="36"/>
      <c r="Y155" s="36"/>
      <c r="Z155" s="87"/>
    </row>
    <row r="156" spans="1:26" ht="20.100000000000001" customHeight="1" x14ac:dyDescent="0.15">
      <c r="A156" s="64"/>
      <c r="B156" s="64"/>
      <c r="C156" s="82"/>
      <c r="D156" s="83"/>
      <c r="E156" s="88"/>
      <c r="F156" s="88"/>
      <c r="G156" s="88"/>
      <c r="H156" s="88"/>
      <c r="I156" s="94"/>
      <c r="J156" s="90" t="s">
        <v>85</v>
      </c>
      <c r="K156" s="90"/>
      <c r="L156" s="90"/>
      <c r="M156" s="90"/>
      <c r="N156" s="90"/>
      <c r="O156" s="90"/>
      <c r="P156" s="90"/>
      <c r="Q156" s="90"/>
      <c r="R156" s="90"/>
      <c r="S156" s="90"/>
      <c r="T156" s="90"/>
      <c r="U156" s="90"/>
      <c r="V156" s="90"/>
      <c r="W156" s="90"/>
      <c r="X156" s="90"/>
      <c r="Y156" s="90"/>
      <c r="Z156" s="87"/>
    </row>
    <row r="157" spans="1:26" ht="20.100000000000001" customHeight="1" x14ac:dyDescent="0.15">
      <c r="A157" s="64">
        <f>IFERROR(IF(AND($I153="する",OR(TRIM($I157)="", NOT(OR(IFERROR(SEARCH(" ",$I157),0)&gt;0, IFERROR(SEARCH("　",$I157),0)&gt;0)))),1001,0),3)</f>
        <v>0</v>
      </c>
      <c r="B157" s="64"/>
      <c r="C157" s="82"/>
      <c r="D157" s="83">
        <v>3</v>
      </c>
      <c r="E157" s="59" t="s">
        <v>94</v>
      </c>
      <c r="I157" s="36"/>
      <c r="J157" s="36"/>
      <c r="K157" s="36"/>
      <c r="L157" s="36"/>
      <c r="M157" s="36"/>
      <c r="N157" s="36"/>
      <c r="O157" s="36"/>
      <c r="P157" s="36"/>
      <c r="Q157" s="36"/>
      <c r="R157" s="36"/>
      <c r="S157" s="36"/>
      <c r="T157" s="36"/>
      <c r="U157" s="36"/>
      <c r="V157" s="36"/>
      <c r="W157" s="36"/>
      <c r="X157" s="36"/>
      <c r="Y157" s="36"/>
      <c r="Z157" s="87"/>
    </row>
    <row r="158" spans="1:26" ht="20.100000000000001" customHeight="1" x14ac:dyDescent="0.15">
      <c r="A158" s="64"/>
      <c r="B158" s="64"/>
      <c r="C158" s="91"/>
      <c r="D158" s="88"/>
      <c r="E158" s="88"/>
      <c r="F158" s="88"/>
      <c r="G158" s="88"/>
      <c r="H158" s="88"/>
      <c r="I158" s="94"/>
      <c r="J158" s="90" t="s">
        <v>5</v>
      </c>
      <c r="K158" s="90"/>
      <c r="L158" s="90"/>
      <c r="M158" s="90"/>
      <c r="N158" s="90"/>
      <c r="O158" s="90"/>
      <c r="P158" s="90"/>
      <c r="Q158" s="90"/>
      <c r="R158" s="90"/>
      <c r="S158" s="90"/>
      <c r="T158" s="90"/>
      <c r="U158" s="90"/>
      <c r="V158" s="90"/>
      <c r="W158" s="90"/>
      <c r="X158" s="90"/>
      <c r="Y158" s="90"/>
      <c r="Z158" s="87"/>
    </row>
    <row r="159" spans="1:26" ht="20.100000000000001" customHeight="1" x14ac:dyDescent="0.15">
      <c r="A159" s="64">
        <f>IFERROR(IF(AND($I153="する",OR(TRIM($I159)="", LEN($I159)&lt;&gt;8, NOT(ISNUMBER(VALUE($I159))), IFERROR(SEARCH("-", $I159),0)&gt;0)),1001,0),3)</f>
        <v>0</v>
      </c>
      <c r="B159" s="64"/>
      <c r="C159" s="82"/>
      <c r="D159" s="83">
        <v>4</v>
      </c>
      <c r="E159" s="59" t="s">
        <v>71</v>
      </c>
      <c r="I159" s="36"/>
      <c r="J159" s="36"/>
      <c r="K159" s="36"/>
      <c r="L159" s="36"/>
      <c r="M159" s="36"/>
      <c r="N159" s="88"/>
      <c r="O159" s="88"/>
      <c r="P159" s="88"/>
      <c r="Q159" s="88"/>
      <c r="R159" s="88"/>
      <c r="S159" s="88"/>
      <c r="T159" s="88"/>
      <c r="U159" s="88"/>
      <c r="V159" s="88"/>
      <c r="W159" s="88"/>
      <c r="X159" s="88"/>
      <c r="Y159" s="88"/>
      <c r="Z159" s="87"/>
    </row>
    <row r="160" spans="1:26" ht="20.100000000000001" customHeight="1" x14ac:dyDescent="0.15">
      <c r="A160" s="64"/>
      <c r="B160" s="64"/>
      <c r="C160" s="91"/>
      <c r="D160" s="88"/>
      <c r="E160" s="88"/>
      <c r="F160" s="88"/>
      <c r="G160" s="88"/>
      <c r="H160" s="88"/>
      <c r="I160" s="85"/>
      <c r="J160" s="90" t="s">
        <v>98</v>
      </c>
      <c r="K160" s="89"/>
      <c r="L160" s="89"/>
      <c r="M160" s="89"/>
      <c r="N160" s="89"/>
      <c r="O160" s="89"/>
      <c r="P160" s="89"/>
      <c r="Q160" s="89"/>
      <c r="R160" s="89"/>
      <c r="S160" s="89"/>
      <c r="T160" s="89"/>
      <c r="U160" s="89"/>
      <c r="V160" s="89"/>
      <c r="W160" s="89"/>
      <c r="X160" s="89"/>
      <c r="Y160" s="89"/>
      <c r="Z160" s="87"/>
    </row>
    <row r="161" spans="1:27" ht="20.100000000000001" customHeight="1" x14ac:dyDescent="0.15">
      <c r="A161" s="64">
        <f>IFERROR(IF(AND($I153="する",TRIM($I161)=""),1001,0),3)</f>
        <v>0</v>
      </c>
      <c r="B161" s="64"/>
      <c r="C161" s="82"/>
      <c r="D161" s="83">
        <v>5</v>
      </c>
      <c r="E161" s="59" t="s">
        <v>0</v>
      </c>
      <c r="I161" s="45"/>
      <c r="J161" s="46"/>
      <c r="K161" s="46"/>
      <c r="L161" s="46"/>
      <c r="M161" s="46"/>
      <c r="N161" s="88"/>
      <c r="O161" s="88"/>
      <c r="P161" s="88"/>
      <c r="Q161" s="88"/>
      <c r="R161" s="88"/>
      <c r="S161" s="88"/>
      <c r="T161" s="88"/>
      <c r="U161" s="88"/>
      <c r="V161" s="88"/>
      <c r="W161" s="88"/>
      <c r="X161" s="88"/>
      <c r="Y161" s="88"/>
      <c r="Z161" s="87"/>
    </row>
    <row r="162" spans="1:27" ht="20.100000000000001" customHeight="1" x14ac:dyDescent="0.15">
      <c r="A162" s="64"/>
      <c r="B162" s="64"/>
      <c r="C162" s="82"/>
      <c r="D162" s="83"/>
      <c r="E162" s="88"/>
      <c r="F162" s="88"/>
      <c r="G162" s="88"/>
      <c r="H162" s="88"/>
      <c r="I162" s="85"/>
      <c r="J162" s="90" t="s">
        <v>107</v>
      </c>
      <c r="K162" s="89"/>
      <c r="L162" s="89"/>
      <c r="M162" s="89"/>
      <c r="N162" s="89"/>
      <c r="O162" s="89"/>
      <c r="P162" s="89"/>
      <c r="Q162" s="89"/>
      <c r="R162" s="89"/>
      <c r="S162" s="89"/>
      <c r="T162" s="89"/>
      <c r="U162" s="89"/>
      <c r="V162" s="89"/>
      <c r="W162" s="89"/>
      <c r="X162" s="89"/>
      <c r="Y162" s="89"/>
      <c r="Z162" s="87"/>
    </row>
    <row r="163" spans="1:27" ht="20.100000000000001" customHeight="1" x14ac:dyDescent="0.15">
      <c r="A163" s="64">
        <f>IFERROR(IF(AND($I153="する",AND($I163&lt;&gt;"", OR(ISERROR(FIND("@"&amp;LEFT($I163,3)&amp;"@", 都道府県3))=FALSE, ISERROR(FIND("@"&amp;LEFT($I163,4)&amp;"@",都道府県4))=FALSE))=FALSE),1001,0),3)</f>
        <v>0</v>
      </c>
      <c r="B163" s="64"/>
      <c r="C163" s="82"/>
      <c r="D163" s="83">
        <v>6</v>
      </c>
      <c r="E163" s="59" t="s">
        <v>80</v>
      </c>
      <c r="I163" s="48"/>
      <c r="J163" s="48"/>
      <c r="K163" s="48"/>
      <c r="L163" s="48"/>
      <c r="M163" s="48"/>
      <c r="N163" s="48"/>
      <c r="O163" s="48"/>
      <c r="P163" s="48"/>
      <c r="Q163" s="49"/>
      <c r="R163" s="48"/>
      <c r="S163" s="48"/>
      <c r="T163" s="48"/>
      <c r="U163" s="48"/>
      <c r="V163" s="48"/>
      <c r="W163" s="48"/>
      <c r="X163" s="48"/>
      <c r="Y163" s="48"/>
      <c r="Z163" s="87"/>
    </row>
    <row r="164" spans="1:27" ht="20.100000000000001" customHeight="1" x14ac:dyDescent="0.15">
      <c r="A164" s="64"/>
      <c r="B164" s="64"/>
      <c r="C164" s="82"/>
      <c r="D164" s="83"/>
      <c r="E164" s="88"/>
      <c r="F164" s="88"/>
      <c r="G164" s="88"/>
      <c r="H164" s="88"/>
      <c r="I164" s="85"/>
      <c r="J164" s="90" t="s">
        <v>7</v>
      </c>
      <c r="K164" s="89"/>
      <c r="L164" s="89"/>
      <c r="M164" s="89"/>
      <c r="N164" s="89"/>
      <c r="O164" s="89"/>
      <c r="P164" s="89"/>
      <c r="Q164" s="89"/>
      <c r="R164" s="89"/>
      <c r="S164" s="89"/>
      <c r="T164" s="89"/>
      <c r="U164" s="89"/>
      <c r="V164" s="89"/>
      <c r="W164" s="89"/>
      <c r="X164" s="89"/>
      <c r="Y164" s="89"/>
      <c r="Z164" s="87"/>
    </row>
    <row r="165" spans="1:27" ht="20.100000000000001" customHeight="1" x14ac:dyDescent="0.15">
      <c r="A165" s="64">
        <f>IFERROR(IF(AND($I153="する",NOT(AND(TRIM($I165)&lt;&gt;"",ISNUMBER(VALUE(SUBSTITUTE($I165,"-",""))),IFERROR(SEARCH("-",$I165),0)&gt;0))),1001,0),3)</f>
        <v>0</v>
      </c>
      <c r="B165" s="64"/>
      <c r="C165" s="82"/>
      <c r="D165" s="83">
        <v>7</v>
      </c>
      <c r="E165" s="59" t="s">
        <v>3</v>
      </c>
      <c r="I165" s="36"/>
      <c r="J165" s="36"/>
      <c r="K165" s="36"/>
      <c r="L165" s="36"/>
      <c r="M165" s="36"/>
      <c r="Y165" s="89"/>
      <c r="Z165" s="87"/>
    </row>
    <row r="166" spans="1:27" ht="20.100000000000001" customHeight="1" x14ac:dyDescent="0.15">
      <c r="A166" s="64"/>
      <c r="B166" s="64"/>
      <c r="C166" s="91"/>
      <c r="D166" s="88"/>
      <c r="E166" s="88"/>
      <c r="F166" s="88"/>
      <c r="G166" s="88"/>
      <c r="H166" s="88"/>
      <c r="I166" s="85"/>
      <c r="J166" s="90" t="s">
        <v>86</v>
      </c>
      <c r="K166" s="89"/>
      <c r="L166" s="89"/>
      <c r="M166" s="89"/>
      <c r="N166" s="89"/>
      <c r="O166" s="89"/>
      <c r="P166" s="89"/>
      <c r="Q166" s="89"/>
      <c r="R166" s="89"/>
      <c r="S166" s="89"/>
      <c r="T166" s="89"/>
      <c r="U166" s="89"/>
      <c r="V166" s="89"/>
      <c r="W166" s="89"/>
      <c r="X166" s="89"/>
      <c r="Y166" s="89"/>
      <c r="Z166" s="87"/>
    </row>
    <row r="167" spans="1:27" ht="20.100000000000001" customHeight="1" x14ac:dyDescent="0.15">
      <c r="A167" s="64">
        <f>IFERROR(IF(AND($I153="する",AND(TRIM($I167)&lt;&gt;"",NOT(AND(ISNUMBER(VALUE(SUBSTITUTE($I167,"-",""))),IFERROR(SEARCH("-",$I167),0)&gt;0)))),1001,0),3)</f>
        <v>0</v>
      </c>
      <c r="B167" s="64"/>
      <c r="C167" s="82"/>
      <c r="D167" s="83">
        <v>8</v>
      </c>
      <c r="E167" s="59" t="s">
        <v>4</v>
      </c>
      <c r="I167" s="36"/>
      <c r="J167" s="36"/>
      <c r="K167" s="36"/>
      <c r="L167" s="36"/>
      <c r="M167" s="36"/>
      <c r="N167" s="89"/>
      <c r="O167" s="89"/>
      <c r="P167" s="89"/>
      <c r="Q167" s="89"/>
      <c r="R167" s="89"/>
      <c r="S167" s="89"/>
      <c r="T167" s="89"/>
      <c r="U167" s="89"/>
      <c r="V167" s="89"/>
      <c r="W167" s="89"/>
      <c r="X167" s="89"/>
      <c r="Y167" s="89"/>
      <c r="Z167" s="87"/>
    </row>
    <row r="168" spans="1:27" ht="20.100000000000001" customHeight="1" x14ac:dyDescent="0.15">
      <c r="A168" s="64"/>
      <c r="B168" s="64"/>
      <c r="C168" s="91"/>
      <c r="D168" s="88"/>
      <c r="E168" s="88"/>
      <c r="F168" s="88"/>
      <c r="G168" s="88"/>
      <c r="H168" s="88"/>
      <c r="I168" s="85"/>
      <c r="J168" s="90" t="s">
        <v>86</v>
      </c>
      <c r="K168" s="89"/>
      <c r="L168" s="89"/>
      <c r="M168" s="89"/>
      <c r="N168" s="89"/>
      <c r="O168" s="89"/>
      <c r="P168" s="89"/>
      <c r="Q168" s="89"/>
      <c r="R168" s="89"/>
      <c r="S168" s="89"/>
      <c r="T168" s="89"/>
      <c r="U168" s="89"/>
      <c r="V168" s="89"/>
      <c r="W168" s="89"/>
      <c r="X168" s="89"/>
      <c r="Y168" s="89"/>
      <c r="Z168" s="87"/>
    </row>
    <row r="169" spans="1:27" ht="20.100000000000001" customHeight="1" x14ac:dyDescent="0.15">
      <c r="A169" s="64">
        <f>IFERROR(IF(AND($I153="する",AND(TRIM($I169)&lt;&gt;"", NOT(IFERROR(SEARCH("@",$I169),0)&gt;0))),1001,0),3)</f>
        <v>0</v>
      </c>
      <c r="B169" s="64"/>
      <c r="C169" s="82"/>
      <c r="D169" s="83">
        <v>9</v>
      </c>
      <c r="E169" s="59" t="s">
        <v>81</v>
      </c>
      <c r="I169" s="36"/>
      <c r="J169" s="36"/>
      <c r="K169" s="36"/>
      <c r="L169" s="36"/>
      <c r="M169" s="36"/>
      <c r="N169" s="36"/>
      <c r="O169" s="36"/>
      <c r="P169" s="36"/>
      <c r="Q169" s="50"/>
      <c r="R169" s="36"/>
      <c r="S169" s="36"/>
      <c r="T169" s="36"/>
      <c r="U169" s="36"/>
      <c r="V169" s="36"/>
      <c r="W169" s="36"/>
      <c r="X169" s="36"/>
      <c r="Y169" s="36"/>
      <c r="Z169" s="87"/>
    </row>
    <row r="170" spans="1:27" ht="20.100000000000001" customHeight="1" x14ac:dyDescent="0.15">
      <c r="A170" s="64"/>
      <c r="B170" s="64"/>
      <c r="C170" s="91"/>
      <c r="D170" s="88"/>
      <c r="E170" s="88"/>
      <c r="F170" s="88"/>
      <c r="G170" s="88"/>
      <c r="H170" s="88"/>
      <c r="I170" s="85"/>
      <c r="J170" s="96" t="s">
        <v>105</v>
      </c>
      <c r="K170" s="113"/>
      <c r="L170" s="89"/>
      <c r="M170" s="89"/>
      <c r="N170" s="89"/>
      <c r="O170" s="89"/>
      <c r="P170" s="89"/>
      <c r="Q170" s="114"/>
      <c r="R170" s="89"/>
      <c r="S170" s="89"/>
      <c r="T170" s="89"/>
      <c r="U170" s="89"/>
      <c r="V170" s="89"/>
      <c r="W170" s="89"/>
      <c r="X170" s="89"/>
      <c r="Y170" s="89"/>
      <c r="Z170" s="87"/>
    </row>
    <row r="171" spans="1:27" ht="20.100000000000001" customHeight="1" x14ac:dyDescent="0.15">
      <c r="A171" s="64"/>
      <c r="B171" s="64"/>
      <c r="C171" s="102"/>
      <c r="D171" s="103"/>
      <c r="E171" s="103"/>
      <c r="F171" s="103"/>
      <c r="G171" s="103"/>
      <c r="H171" s="103"/>
      <c r="I171" s="104"/>
      <c r="J171" s="104"/>
      <c r="K171" s="105"/>
      <c r="L171" s="104"/>
      <c r="M171" s="104"/>
      <c r="N171" s="104"/>
      <c r="O171" s="104"/>
      <c r="P171" s="104"/>
      <c r="Q171" s="104"/>
      <c r="R171" s="104"/>
      <c r="S171" s="104"/>
      <c r="T171" s="104"/>
      <c r="U171" s="104"/>
      <c r="V171" s="104"/>
      <c r="W171" s="104"/>
      <c r="X171" s="104"/>
      <c r="Y171" s="133"/>
      <c r="Z171" s="106"/>
      <c r="AA171" s="120"/>
    </row>
    <row r="172" spans="1:27" ht="20.100000000000001" customHeight="1" x14ac:dyDescent="0.15">
      <c r="A172" s="64"/>
      <c r="B172" s="64"/>
      <c r="C172" s="88"/>
      <c r="D172" s="88"/>
      <c r="E172" s="88"/>
      <c r="F172" s="88"/>
      <c r="G172" s="88"/>
      <c r="H172" s="88"/>
      <c r="I172" s="108"/>
      <c r="J172" s="108"/>
      <c r="K172" s="108"/>
      <c r="L172" s="108"/>
      <c r="M172" s="108"/>
      <c r="N172" s="108"/>
      <c r="O172" s="108"/>
      <c r="P172" s="108"/>
      <c r="Q172" s="108"/>
      <c r="R172" s="108"/>
      <c r="S172" s="108"/>
      <c r="T172" s="108"/>
      <c r="U172" s="108"/>
      <c r="V172" s="108"/>
      <c r="W172" s="108"/>
      <c r="X172" s="108"/>
      <c r="Y172" s="134"/>
      <c r="Z172" s="88"/>
      <c r="AA172" s="120"/>
    </row>
    <row r="173" spans="1:27" ht="15" customHeight="1" x14ac:dyDescent="0.15">
      <c r="A173" s="57"/>
      <c r="B173" s="57"/>
      <c r="C173" s="88"/>
      <c r="D173" s="88"/>
      <c r="E173" s="88"/>
      <c r="F173" s="88"/>
      <c r="G173" s="88"/>
      <c r="H173" s="88"/>
      <c r="I173" s="135"/>
      <c r="J173" s="88"/>
      <c r="K173" s="88"/>
      <c r="L173" s="88"/>
      <c r="M173" s="88"/>
      <c r="N173" s="88"/>
      <c r="O173" s="88"/>
      <c r="P173" s="88"/>
      <c r="Q173" s="88"/>
      <c r="R173" s="88"/>
      <c r="S173" s="88"/>
      <c r="T173" s="88"/>
      <c r="U173" s="88"/>
    </row>
    <row r="174" spans="1:27" ht="20.100000000000001" customHeight="1" x14ac:dyDescent="0.15">
      <c r="A174" s="57"/>
      <c r="B174" s="57"/>
      <c r="C174" s="75" t="s">
        <v>250</v>
      </c>
      <c r="D174" s="76"/>
      <c r="E174" s="76"/>
      <c r="F174" s="76"/>
      <c r="G174" s="76"/>
      <c r="H174" s="77"/>
      <c r="I174" s="109"/>
    </row>
    <row r="175" spans="1:27" ht="15" customHeight="1" x14ac:dyDescent="0.15">
      <c r="A175" s="57"/>
      <c r="B175" s="57"/>
      <c r="C175" s="121"/>
      <c r="D175" s="122"/>
      <c r="E175" s="122"/>
      <c r="F175" s="122"/>
      <c r="G175" s="122"/>
      <c r="H175" s="122"/>
      <c r="I175" s="123"/>
      <c r="J175" s="80"/>
      <c r="K175" s="80"/>
      <c r="L175" s="80"/>
      <c r="M175" s="80"/>
      <c r="N175" s="80"/>
      <c r="O175" s="80"/>
      <c r="P175" s="80"/>
      <c r="Q175" s="80"/>
      <c r="R175" s="80"/>
      <c r="S175" s="80"/>
      <c r="T175" s="80"/>
      <c r="U175" s="80"/>
      <c r="V175" s="80"/>
      <c r="W175" s="80"/>
      <c r="X175" s="80"/>
      <c r="Y175" s="80"/>
      <c r="Z175" s="81"/>
      <c r="AA175" s="91"/>
    </row>
    <row r="176" spans="1:27" ht="20.100000000000001" customHeight="1" x14ac:dyDescent="0.15">
      <c r="A176" s="136"/>
      <c r="B176" s="136"/>
      <c r="C176" s="121"/>
      <c r="D176" s="137" t="s">
        <v>269</v>
      </c>
      <c r="E176" s="137"/>
      <c r="F176" s="137"/>
      <c r="G176" s="137"/>
      <c r="H176" s="137"/>
      <c r="I176" s="137"/>
      <c r="J176" s="137"/>
      <c r="K176" s="137"/>
      <c r="L176" s="137"/>
      <c r="M176" s="137"/>
      <c r="N176" s="137"/>
      <c r="O176" s="137"/>
      <c r="P176" s="137"/>
      <c r="Q176" s="137"/>
      <c r="R176" s="137"/>
      <c r="S176" s="137"/>
      <c r="T176" s="137"/>
      <c r="U176" s="137"/>
      <c r="V176" s="137"/>
      <c r="W176" s="137"/>
      <c r="X176" s="137"/>
      <c r="Y176" s="137"/>
      <c r="Z176" s="138"/>
      <c r="AA176" s="91"/>
    </row>
    <row r="177" spans="1:27" ht="20.100000000000001" customHeight="1" x14ac:dyDescent="0.15">
      <c r="A177" s="57"/>
      <c r="B177" s="57"/>
      <c r="C177" s="82"/>
      <c r="D177" s="83">
        <v>1</v>
      </c>
      <c r="E177" s="59" t="s">
        <v>251</v>
      </c>
      <c r="I177" s="36"/>
      <c r="J177" s="36"/>
      <c r="K177" s="36"/>
      <c r="L177" s="36"/>
      <c r="M177" s="36"/>
      <c r="N177" s="36"/>
      <c r="O177" s="36"/>
      <c r="P177" s="36"/>
      <c r="Q177" s="36"/>
      <c r="R177" s="36"/>
      <c r="S177" s="36"/>
      <c r="T177" s="36"/>
      <c r="U177" s="36"/>
      <c r="V177" s="36"/>
      <c r="W177" s="36"/>
      <c r="X177" s="36"/>
      <c r="Y177" s="36"/>
      <c r="Z177" s="139"/>
      <c r="AA177" s="91"/>
    </row>
    <row r="178" spans="1:27" ht="20.100000000000001" customHeight="1" x14ac:dyDescent="0.15">
      <c r="A178" s="57"/>
      <c r="B178" s="57"/>
      <c r="C178" s="82"/>
      <c r="D178" s="83"/>
      <c r="E178" s="88"/>
      <c r="F178" s="88"/>
      <c r="G178" s="88"/>
      <c r="H178" s="88"/>
      <c r="I178" s="140"/>
      <c r="J178" s="100" t="s">
        <v>252</v>
      </c>
      <c r="K178" s="112"/>
      <c r="L178" s="112"/>
      <c r="M178" s="112"/>
      <c r="N178" s="112"/>
      <c r="O178" s="112"/>
      <c r="P178" s="112"/>
      <c r="Q178" s="112"/>
      <c r="R178" s="112"/>
      <c r="S178" s="112"/>
      <c r="T178" s="112"/>
      <c r="U178" s="112"/>
      <c r="V178" s="112"/>
      <c r="W178" s="112"/>
      <c r="X178" s="112"/>
      <c r="Y178" s="112"/>
      <c r="Z178" s="141"/>
      <c r="AA178" s="91"/>
    </row>
    <row r="179" spans="1:27" ht="20.100000000000001" customHeight="1" x14ac:dyDescent="0.15">
      <c r="A179" s="57"/>
      <c r="B179" s="57"/>
      <c r="C179" s="82"/>
      <c r="D179" s="83">
        <v>2</v>
      </c>
      <c r="E179" s="59" t="s">
        <v>253</v>
      </c>
      <c r="I179" s="36"/>
      <c r="J179" s="36"/>
      <c r="K179" s="36"/>
      <c r="L179" s="36"/>
      <c r="M179" s="36"/>
      <c r="N179" s="36"/>
      <c r="O179" s="36"/>
      <c r="P179" s="36"/>
      <c r="Q179" s="36"/>
      <c r="R179" s="36"/>
      <c r="S179" s="36"/>
      <c r="T179" s="36"/>
      <c r="U179" s="36"/>
      <c r="V179" s="36"/>
      <c r="W179" s="36"/>
      <c r="X179" s="36"/>
      <c r="Y179" s="36"/>
      <c r="Z179" s="139"/>
      <c r="AA179" s="91"/>
    </row>
    <row r="180" spans="1:27" ht="20.100000000000001" customHeight="1" x14ac:dyDescent="0.15">
      <c r="A180" s="57"/>
      <c r="B180" s="57"/>
      <c r="C180" s="82"/>
      <c r="D180" s="83"/>
      <c r="E180" s="88"/>
      <c r="F180" s="88"/>
      <c r="G180" s="88"/>
      <c r="H180" s="88"/>
      <c r="I180" s="140"/>
      <c r="J180" s="100" t="s">
        <v>5</v>
      </c>
      <c r="K180" s="112"/>
      <c r="L180" s="112"/>
      <c r="M180" s="112"/>
      <c r="N180" s="112"/>
      <c r="O180" s="112"/>
      <c r="P180" s="112"/>
      <c r="Q180" s="112"/>
      <c r="R180" s="112"/>
      <c r="S180" s="112"/>
      <c r="T180" s="112"/>
      <c r="U180" s="112"/>
      <c r="V180" s="112"/>
      <c r="W180" s="112"/>
      <c r="X180" s="112"/>
      <c r="Y180" s="112"/>
      <c r="Z180" s="141"/>
      <c r="AA180" s="91"/>
    </row>
    <row r="181" spans="1:27" ht="20.100000000000001" customHeight="1" x14ac:dyDescent="0.15">
      <c r="A181" s="57"/>
      <c r="B181" s="57"/>
      <c r="C181" s="82"/>
      <c r="D181" s="83">
        <v>3</v>
      </c>
      <c r="E181" s="59" t="s">
        <v>254</v>
      </c>
      <c r="I181" s="36"/>
      <c r="J181" s="36"/>
      <c r="K181" s="36"/>
      <c r="L181" s="36"/>
      <c r="M181" s="36"/>
      <c r="N181" s="36"/>
      <c r="O181" s="36"/>
      <c r="P181" s="36"/>
      <c r="Q181" s="36"/>
      <c r="R181" s="36"/>
      <c r="S181" s="36"/>
      <c r="T181" s="36"/>
      <c r="U181" s="36"/>
      <c r="V181" s="36"/>
      <c r="W181" s="36"/>
      <c r="X181" s="36"/>
      <c r="Y181" s="36"/>
      <c r="Z181" s="139"/>
      <c r="AA181" s="91"/>
    </row>
    <row r="182" spans="1:27" ht="20.100000000000001" customHeight="1" x14ac:dyDescent="0.15">
      <c r="A182" s="57"/>
      <c r="B182" s="57"/>
      <c r="C182" s="82"/>
      <c r="D182" s="83"/>
      <c r="E182" s="142" t="s">
        <v>81</v>
      </c>
      <c r="F182" s="88"/>
      <c r="G182" s="88"/>
      <c r="H182" s="88"/>
      <c r="I182" s="140"/>
      <c r="J182" s="100" t="s">
        <v>255</v>
      </c>
      <c r="K182" s="112"/>
      <c r="L182" s="112"/>
      <c r="M182" s="112"/>
      <c r="N182" s="112"/>
      <c r="O182" s="112"/>
      <c r="P182" s="112"/>
      <c r="Q182" s="112"/>
      <c r="R182" s="112"/>
      <c r="S182" s="112"/>
      <c r="T182" s="112"/>
      <c r="U182" s="112"/>
      <c r="V182" s="112"/>
      <c r="W182" s="112"/>
      <c r="X182" s="112"/>
      <c r="Y182" s="112"/>
      <c r="Z182" s="141"/>
      <c r="AA182" s="91"/>
    </row>
    <row r="183" spans="1:27" ht="20.100000000000001" customHeight="1" x14ac:dyDescent="0.15">
      <c r="A183" s="57"/>
      <c r="B183" s="57"/>
      <c r="C183" s="82"/>
      <c r="D183" s="83">
        <v>4</v>
      </c>
      <c r="E183" s="59" t="s">
        <v>256</v>
      </c>
      <c r="I183" s="36"/>
      <c r="J183" s="36"/>
      <c r="K183" s="36"/>
      <c r="L183" s="36"/>
      <c r="M183" s="36"/>
      <c r="N183" s="36"/>
      <c r="O183" s="36"/>
      <c r="P183" s="36"/>
      <c r="Q183" s="36"/>
      <c r="R183" s="36"/>
      <c r="S183" s="36"/>
      <c r="T183" s="36"/>
      <c r="U183" s="36"/>
      <c r="V183" s="36"/>
      <c r="W183" s="36"/>
      <c r="X183" s="36"/>
      <c r="Y183" s="36"/>
      <c r="Z183" s="87"/>
      <c r="AA183" s="91"/>
    </row>
    <row r="184" spans="1:27" ht="20.100000000000001" customHeight="1" x14ac:dyDescent="0.15">
      <c r="A184" s="57"/>
      <c r="B184" s="57"/>
      <c r="C184" s="91"/>
      <c r="D184" s="88"/>
      <c r="E184" s="88"/>
      <c r="F184" s="88"/>
      <c r="G184" s="88"/>
      <c r="H184" s="88"/>
      <c r="I184" s="140"/>
      <c r="J184" s="100" t="s">
        <v>5</v>
      </c>
      <c r="K184" s="112"/>
      <c r="L184" s="112"/>
      <c r="M184" s="112"/>
      <c r="N184" s="112"/>
      <c r="O184" s="112"/>
      <c r="P184" s="112"/>
      <c r="Q184" s="112"/>
      <c r="R184" s="112"/>
      <c r="S184" s="112"/>
      <c r="T184" s="112"/>
      <c r="U184" s="112"/>
      <c r="V184" s="112"/>
      <c r="W184" s="112"/>
      <c r="X184" s="112"/>
      <c r="Y184" s="112"/>
      <c r="Z184" s="141"/>
      <c r="AA184" s="91"/>
    </row>
    <row r="185" spans="1:27" ht="20.100000000000001" customHeight="1" x14ac:dyDescent="0.15">
      <c r="A185" s="57"/>
      <c r="B185" s="57"/>
      <c r="C185" s="82"/>
      <c r="D185" s="83">
        <v>5</v>
      </c>
      <c r="E185" s="59" t="s">
        <v>257</v>
      </c>
      <c r="I185" s="36"/>
      <c r="J185" s="36"/>
      <c r="K185" s="36"/>
      <c r="L185" s="36"/>
      <c r="M185" s="36"/>
      <c r="N185" s="36"/>
      <c r="O185" s="36"/>
      <c r="P185" s="36"/>
      <c r="Q185" s="36"/>
      <c r="R185" s="36"/>
      <c r="S185" s="36"/>
      <c r="T185" s="36"/>
      <c r="U185" s="36"/>
      <c r="V185" s="36"/>
      <c r="W185" s="36"/>
      <c r="X185" s="36"/>
      <c r="Y185" s="36"/>
      <c r="Z185" s="139"/>
      <c r="AA185" s="91"/>
    </row>
    <row r="186" spans="1:27" ht="20.100000000000001" customHeight="1" x14ac:dyDescent="0.15">
      <c r="A186" s="136"/>
      <c r="B186" s="136"/>
      <c r="C186" s="91"/>
      <c r="D186" s="88"/>
      <c r="E186" s="142" t="s">
        <v>81</v>
      </c>
      <c r="F186" s="88"/>
      <c r="G186" s="88"/>
      <c r="H186" s="88"/>
      <c r="I186" s="140"/>
      <c r="J186" s="100" t="s">
        <v>268</v>
      </c>
      <c r="K186" s="112"/>
      <c r="L186" s="112"/>
      <c r="M186" s="112"/>
      <c r="N186" s="112"/>
      <c r="O186" s="112"/>
      <c r="P186" s="112"/>
      <c r="Q186" s="112"/>
      <c r="R186" s="112"/>
      <c r="S186" s="112"/>
      <c r="T186" s="112"/>
      <c r="U186" s="112"/>
      <c r="V186" s="112"/>
      <c r="W186" s="112"/>
      <c r="X186" s="112"/>
      <c r="Y186" s="112"/>
      <c r="Z186" s="141"/>
      <c r="AA186" s="91"/>
    </row>
    <row r="187" spans="1:27" ht="15" customHeight="1" x14ac:dyDescent="0.15">
      <c r="A187" s="57"/>
      <c r="B187" s="57"/>
      <c r="C187" s="102"/>
      <c r="D187" s="103"/>
      <c r="E187" s="103"/>
      <c r="F187" s="103"/>
      <c r="G187" s="103"/>
      <c r="H187" s="103"/>
      <c r="I187" s="143"/>
      <c r="J187" s="144"/>
      <c r="K187" s="144"/>
      <c r="L187" s="144"/>
      <c r="M187" s="144"/>
      <c r="N187" s="144"/>
      <c r="O187" s="144"/>
      <c r="P187" s="144"/>
      <c r="Q187" s="144"/>
      <c r="R187" s="144"/>
      <c r="S187" s="144"/>
      <c r="T187" s="144"/>
      <c r="U187" s="144"/>
      <c r="V187" s="144"/>
      <c r="W187" s="144"/>
      <c r="X187" s="144"/>
      <c r="Y187" s="144"/>
      <c r="Z187" s="144"/>
      <c r="AA187" s="91"/>
    </row>
    <row r="188" spans="1:27" ht="15" customHeight="1" x14ac:dyDescent="0.15">
      <c r="A188" s="57"/>
      <c r="B188" s="57"/>
      <c r="C188" s="88"/>
      <c r="D188" s="88"/>
      <c r="E188" s="88"/>
      <c r="F188" s="88"/>
      <c r="G188" s="88"/>
      <c r="H188" s="88"/>
      <c r="I188" s="135"/>
      <c r="J188" s="112"/>
      <c r="K188" s="112"/>
      <c r="L188" s="112"/>
      <c r="M188" s="112"/>
      <c r="N188" s="112"/>
      <c r="O188" s="112"/>
      <c r="P188" s="112"/>
      <c r="Q188" s="112"/>
      <c r="R188" s="112"/>
      <c r="S188" s="112"/>
      <c r="T188" s="112"/>
      <c r="U188" s="112"/>
      <c r="V188" s="88"/>
    </row>
    <row r="189" spans="1:27" ht="20.100000000000001" customHeight="1" x14ac:dyDescent="0.15">
      <c r="A189" s="64"/>
      <c r="B189" s="64"/>
      <c r="C189" s="88"/>
      <c r="D189" s="88"/>
      <c r="E189" s="88"/>
      <c r="F189" s="88"/>
      <c r="G189" s="88"/>
      <c r="H189" s="88"/>
      <c r="I189" s="88"/>
      <c r="J189" s="108"/>
      <c r="K189" s="119"/>
      <c r="L189" s="88"/>
      <c r="M189" s="88"/>
      <c r="N189" s="88"/>
      <c r="O189" s="88"/>
      <c r="P189" s="88"/>
      <c r="Q189" s="88"/>
      <c r="R189" s="88"/>
      <c r="S189" s="88"/>
      <c r="T189" s="88"/>
      <c r="U189" s="88"/>
      <c r="V189" s="88"/>
      <c r="W189" s="88"/>
      <c r="X189" s="88"/>
      <c r="Y189" s="88"/>
      <c r="Z189" s="88"/>
    </row>
    <row r="190" spans="1:27" ht="20.100000000000001" customHeight="1" x14ac:dyDescent="0.15">
      <c r="A190" s="64"/>
      <c r="B190" s="64"/>
      <c r="C190" s="75" t="s">
        <v>249</v>
      </c>
      <c r="D190" s="76"/>
      <c r="E190" s="76"/>
      <c r="F190" s="76"/>
      <c r="G190" s="76"/>
      <c r="H190" s="77"/>
      <c r="I190" s="145"/>
      <c r="J190" s="146"/>
      <c r="K190" s="146"/>
    </row>
    <row r="191" spans="1:27" ht="19.5" customHeight="1" x14ac:dyDescent="0.15">
      <c r="A191" s="147"/>
      <c r="B191" s="64"/>
      <c r="C191" s="78"/>
      <c r="D191" s="148"/>
      <c r="E191" s="142"/>
      <c r="F191" s="142"/>
      <c r="G191" s="142"/>
      <c r="H191" s="149"/>
      <c r="I191" s="150"/>
      <c r="J191" s="90"/>
      <c r="K191" s="90"/>
      <c r="L191" s="151"/>
      <c r="M191" s="151"/>
      <c r="N191" s="151"/>
      <c r="O191" s="151"/>
      <c r="P191" s="151"/>
      <c r="Q191" s="151"/>
      <c r="R191" s="151"/>
      <c r="S191" s="151"/>
      <c r="T191" s="151"/>
      <c r="U191" s="151"/>
      <c r="V191" s="152"/>
      <c r="W191" s="152"/>
      <c r="X191" s="153"/>
      <c r="Y191" s="153"/>
      <c r="Z191" s="154"/>
    </row>
    <row r="192" spans="1:27" ht="19.5" customHeight="1" x14ac:dyDescent="0.15">
      <c r="A192" s="64">
        <f>IFERROR(IF(TRIM($I192)="",1001,0),3)</f>
        <v>1001</v>
      </c>
      <c r="B192" s="64"/>
      <c r="C192" s="82"/>
      <c r="D192" s="83">
        <v>1</v>
      </c>
      <c r="E192" s="59" t="s">
        <v>170</v>
      </c>
      <c r="I192" s="36"/>
      <c r="J192" s="36"/>
      <c r="K192" s="36"/>
      <c r="L192" s="36"/>
      <c r="M192" s="36"/>
      <c r="N192" s="88"/>
      <c r="O192" s="88"/>
      <c r="P192" s="88"/>
      <c r="Q192" s="88"/>
      <c r="R192" s="88"/>
      <c r="S192" s="88"/>
      <c r="T192" s="88"/>
      <c r="U192" s="88"/>
      <c r="V192" s="88"/>
      <c r="W192" s="88"/>
      <c r="X192" s="88"/>
      <c r="Y192" s="88"/>
      <c r="Z192" s="87"/>
    </row>
    <row r="193" spans="1:26" ht="30" customHeight="1" x14ac:dyDescent="0.15">
      <c r="A193" s="64"/>
      <c r="B193" s="64"/>
      <c r="C193" s="91"/>
      <c r="D193" s="88"/>
      <c r="E193" s="88"/>
      <c r="F193" s="88"/>
      <c r="G193" s="88"/>
      <c r="H193" s="88"/>
      <c r="I193" s="85"/>
      <c r="J193" s="155" t="s">
        <v>201</v>
      </c>
      <c r="K193" s="155"/>
      <c r="L193" s="155"/>
      <c r="M193" s="155"/>
      <c r="N193" s="155"/>
      <c r="O193" s="155"/>
      <c r="P193" s="155"/>
      <c r="Q193" s="155"/>
      <c r="R193" s="155"/>
      <c r="S193" s="155"/>
      <c r="T193" s="155"/>
      <c r="U193" s="155"/>
      <c r="V193" s="155"/>
      <c r="W193" s="155"/>
      <c r="X193" s="155"/>
      <c r="Y193" s="155"/>
      <c r="Z193" s="87"/>
    </row>
    <row r="194" spans="1:26" ht="19.5" customHeight="1" x14ac:dyDescent="0.15">
      <c r="A194" s="64"/>
      <c r="B194" s="64"/>
      <c r="C194" s="91"/>
      <c r="D194" s="83">
        <v>2</v>
      </c>
      <c r="E194" s="59" t="s">
        <v>187</v>
      </c>
      <c r="G194" s="88"/>
      <c r="H194" s="88"/>
      <c r="I194" s="85"/>
      <c r="J194" s="156"/>
      <c r="K194" s="156"/>
      <c r="L194" s="156"/>
      <c r="M194" s="156"/>
      <c r="N194" s="156"/>
      <c r="O194" s="156"/>
      <c r="P194" s="156"/>
      <c r="Q194" s="156"/>
      <c r="R194" s="156"/>
      <c r="S194" s="156"/>
      <c r="T194" s="156"/>
      <c r="U194" s="156"/>
      <c r="V194" s="156"/>
      <c r="W194" s="156"/>
      <c r="X194" s="156"/>
      <c r="Y194" s="156"/>
      <c r="Z194" s="87"/>
    </row>
    <row r="195" spans="1:26" ht="30" customHeight="1" x14ac:dyDescent="0.15">
      <c r="A195" s="64"/>
      <c r="B195" s="64"/>
      <c r="C195" s="91"/>
      <c r="D195" s="83"/>
      <c r="E195" s="157" t="s">
        <v>220</v>
      </c>
      <c r="F195" s="157"/>
      <c r="G195" s="157"/>
      <c r="H195" s="157"/>
      <c r="I195" s="157"/>
      <c r="J195" s="157"/>
      <c r="K195" s="157"/>
      <c r="L195" s="157"/>
      <c r="M195" s="157"/>
      <c r="N195" s="157"/>
      <c r="O195" s="157"/>
      <c r="P195" s="157"/>
      <c r="Q195" s="157"/>
      <c r="R195" s="157"/>
      <c r="S195" s="157"/>
      <c r="T195" s="157"/>
      <c r="U195" s="157"/>
      <c r="V195" s="157"/>
      <c r="W195" s="157"/>
      <c r="X195" s="157"/>
      <c r="Y195" s="158"/>
      <c r="Z195" s="87"/>
    </row>
    <row r="196" spans="1:26" ht="20.100000000000001" customHeight="1" x14ac:dyDescent="0.15">
      <c r="A196" s="64"/>
      <c r="B196" s="64"/>
      <c r="C196" s="91"/>
      <c r="D196" s="88"/>
      <c r="E196" s="159" t="s">
        <v>173</v>
      </c>
      <c r="F196" s="160"/>
      <c r="G196" s="160"/>
      <c r="H196" s="160"/>
      <c r="I196" s="160"/>
      <c r="J196" s="160"/>
      <c r="K196" s="160"/>
      <c r="L196" s="160"/>
      <c r="M196" s="160"/>
      <c r="N196" s="160"/>
      <c r="O196" s="160"/>
      <c r="P196" s="161"/>
      <c r="R196" s="88"/>
      <c r="S196" s="88"/>
      <c r="U196" s="88"/>
      <c r="V196" s="88"/>
      <c r="W196" s="88"/>
      <c r="X196" s="88"/>
      <c r="Y196" s="88"/>
      <c r="Z196" s="87"/>
    </row>
    <row r="197" spans="1:26" ht="20.100000000000001" customHeight="1" x14ac:dyDescent="0.15">
      <c r="A197" s="64"/>
      <c r="B197" s="64"/>
      <c r="C197" s="91"/>
      <c r="D197" s="88"/>
      <c r="E197" s="162"/>
      <c r="F197" s="146" t="s">
        <v>243</v>
      </c>
      <c r="G197" s="163"/>
      <c r="H197" s="164" t="s">
        <v>175</v>
      </c>
      <c r="I197" s="165"/>
      <c r="J197" s="165"/>
      <c r="K197" s="165"/>
      <c r="L197" s="165"/>
      <c r="M197" s="165"/>
      <c r="N197" s="166"/>
      <c r="O197" s="167" t="s">
        <v>174</v>
      </c>
      <c r="P197" s="168"/>
      <c r="Q197" s="88"/>
      <c r="R197" s="88"/>
      <c r="S197" s="88"/>
      <c r="T197" s="88"/>
      <c r="U197" s="88"/>
      <c r="V197" s="88"/>
      <c r="W197" s="88"/>
      <c r="X197" s="88"/>
      <c r="Y197" s="88"/>
      <c r="Z197" s="87"/>
    </row>
    <row r="198" spans="1:26" ht="20.100000000000001" customHeight="1" x14ac:dyDescent="0.15">
      <c r="A198" s="64"/>
      <c r="B198" s="64"/>
      <c r="C198" s="91"/>
      <c r="D198" s="88"/>
      <c r="E198" s="169" t="s">
        <v>178</v>
      </c>
      <c r="F198" s="170" t="s">
        <v>239</v>
      </c>
      <c r="G198" s="171"/>
      <c r="H198" s="172" t="s">
        <v>176</v>
      </c>
      <c r="I198" s="173"/>
      <c r="J198" s="173"/>
      <c r="K198" s="173"/>
      <c r="L198" s="174">
        <v>1</v>
      </c>
      <c r="M198" s="174">
        <v>1</v>
      </c>
      <c r="N198" s="174">
        <v>1</v>
      </c>
      <c r="O198" s="25"/>
      <c r="P198" s="26"/>
      <c r="Q198" s="88"/>
      <c r="R198" s="88"/>
      <c r="S198" s="88"/>
      <c r="T198" s="88"/>
      <c r="U198" s="88"/>
      <c r="V198" s="88"/>
      <c r="W198" s="88"/>
      <c r="X198" s="88"/>
      <c r="Y198" s="88"/>
      <c r="Z198" s="87"/>
    </row>
    <row r="199" spans="1:26" ht="20.100000000000001" customHeight="1" x14ac:dyDescent="0.15">
      <c r="A199" s="64"/>
      <c r="B199" s="64"/>
      <c r="C199" s="91"/>
      <c r="D199" s="88"/>
      <c r="E199" s="175"/>
      <c r="F199" s="176"/>
      <c r="G199" s="177"/>
      <c r="H199" s="178" t="s">
        <v>177</v>
      </c>
      <c r="I199" s="179"/>
      <c r="J199" s="179"/>
      <c r="K199" s="179"/>
      <c r="L199" s="180">
        <v>2</v>
      </c>
      <c r="M199" s="181">
        <v>1</v>
      </c>
      <c r="N199" s="180">
        <v>2</v>
      </c>
      <c r="O199" s="23"/>
      <c r="P199" s="24"/>
      <c r="Q199" s="88"/>
      <c r="R199" s="88"/>
      <c r="S199" s="88"/>
      <c r="T199" s="88"/>
      <c r="U199" s="88"/>
      <c r="V199" s="88"/>
      <c r="W199" s="88"/>
      <c r="X199" s="88"/>
      <c r="Y199" s="88"/>
      <c r="Z199" s="87"/>
    </row>
    <row r="200" spans="1:26" ht="20.100000000000001" customHeight="1" x14ac:dyDescent="0.15">
      <c r="A200" s="64"/>
      <c r="B200" s="64"/>
      <c r="C200" s="91"/>
      <c r="D200" s="88"/>
      <c r="E200" s="175"/>
      <c r="F200" s="170" t="s">
        <v>240</v>
      </c>
      <c r="G200" s="171"/>
      <c r="H200" s="182" t="s">
        <v>176</v>
      </c>
      <c r="I200" s="183"/>
      <c r="J200" s="183"/>
      <c r="K200" s="183"/>
      <c r="L200" s="184">
        <v>1</v>
      </c>
      <c r="M200" s="174">
        <v>1</v>
      </c>
      <c r="N200" s="184">
        <v>3</v>
      </c>
      <c r="O200" s="25"/>
      <c r="P200" s="26"/>
      <c r="Q200" s="88"/>
      <c r="R200" s="88"/>
      <c r="S200" s="88"/>
      <c r="T200" s="88"/>
      <c r="U200" s="88"/>
      <c r="V200" s="88"/>
      <c r="W200" s="88"/>
      <c r="X200" s="88"/>
      <c r="Y200" s="88"/>
      <c r="Z200" s="87"/>
    </row>
    <row r="201" spans="1:26" ht="20.100000000000001" customHeight="1" x14ac:dyDescent="0.15">
      <c r="A201" s="64"/>
      <c r="B201" s="64"/>
      <c r="C201" s="91"/>
      <c r="D201" s="88"/>
      <c r="E201" s="175"/>
      <c r="F201" s="185"/>
      <c r="G201" s="186"/>
      <c r="H201" s="187" t="s">
        <v>177</v>
      </c>
      <c r="I201" s="188" t="s">
        <v>179</v>
      </c>
      <c r="J201" s="188"/>
      <c r="K201" s="188"/>
      <c r="L201" s="189">
        <v>2</v>
      </c>
      <c r="M201" s="189">
        <v>1</v>
      </c>
      <c r="N201" s="189">
        <v>4</v>
      </c>
      <c r="O201" s="15"/>
      <c r="P201" s="19"/>
      <c r="Q201" s="88"/>
      <c r="R201" s="88"/>
      <c r="S201" s="88"/>
      <c r="T201" s="88"/>
      <c r="U201" s="88"/>
      <c r="V201" s="88"/>
      <c r="W201" s="88"/>
      <c r="X201" s="88"/>
      <c r="Y201" s="88"/>
      <c r="Z201" s="87"/>
    </row>
    <row r="202" spans="1:26" ht="20.100000000000001" customHeight="1" x14ac:dyDescent="0.15">
      <c r="A202" s="64"/>
      <c r="B202" s="64"/>
      <c r="C202" s="91"/>
      <c r="D202" s="88"/>
      <c r="E202" s="175"/>
      <c r="F202" s="185"/>
      <c r="G202" s="186"/>
      <c r="H202" s="190"/>
      <c r="I202" s="188" t="s">
        <v>180</v>
      </c>
      <c r="J202" s="188"/>
      <c r="K202" s="188"/>
      <c r="L202" s="189">
        <v>2</v>
      </c>
      <c r="M202" s="189">
        <v>1</v>
      </c>
      <c r="N202" s="189">
        <v>5</v>
      </c>
      <c r="O202" s="15"/>
      <c r="P202" s="19"/>
      <c r="Q202" s="88"/>
      <c r="R202" s="88"/>
      <c r="S202" s="88"/>
      <c r="T202" s="88"/>
      <c r="U202" s="88"/>
      <c r="V202" s="88"/>
      <c r="W202" s="88"/>
      <c r="X202" s="88"/>
      <c r="Y202" s="88"/>
      <c r="Z202" s="87"/>
    </row>
    <row r="203" spans="1:26" ht="20.100000000000001" customHeight="1" x14ac:dyDescent="0.15">
      <c r="A203" s="64"/>
      <c r="B203" s="64"/>
      <c r="C203" s="91"/>
      <c r="D203" s="88"/>
      <c r="E203" s="175"/>
      <c r="F203" s="176"/>
      <c r="G203" s="177"/>
      <c r="H203" s="191"/>
      <c r="I203" s="192" t="s">
        <v>181</v>
      </c>
      <c r="J203" s="192"/>
      <c r="K203" s="192"/>
      <c r="L203" s="180">
        <v>2</v>
      </c>
      <c r="M203" s="181">
        <v>1</v>
      </c>
      <c r="N203" s="180">
        <v>6</v>
      </c>
      <c r="O203" s="23"/>
      <c r="P203" s="24"/>
      <c r="Q203" s="88"/>
      <c r="R203" s="88"/>
      <c r="S203" s="88"/>
      <c r="T203" s="88"/>
      <c r="U203" s="88"/>
      <c r="V203" s="88"/>
      <c r="W203" s="88"/>
      <c r="X203" s="88"/>
      <c r="Y203" s="88"/>
      <c r="Z203" s="87"/>
    </row>
    <row r="204" spans="1:26" ht="20.100000000000001" customHeight="1" x14ac:dyDescent="0.15">
      <c r="A204" s="64"/>
      <c r="B204" s="64"/>
      <c r="C204" s="91"/>
      <c r="D204" s="88"/>
      <c r="E204" s="175"/>
      <c r="F204" s="170" t="s">
        <v>241</v>
      </c>
      <c r="G204" s="171"/>
      <c r="H204" s="172" t="s">
        <v>176</v>
      </c>
      <c r="I204" s="173"/>
      <c r="J204" s="173"/>
      <c r="K204" s="173"/>
      <c r="L204" s="184">
        <v>1</v>
      </c>
      <c r="M204" s="174">
        <v>2</v>
      </c>
      <c r="N204" s="184">
        <v>0</v>
      </c>
      <c r="O204" s="25"/>
      <c r="P204" s="26"/>
      <c r="Q204" s="88"/>
      <c r="R204" s="88"/>
      <c r="S204" s="88"/>
      <c r="T204" s="88"/>
      <c r="U204" s="88"/>
      <c r="V204" s="88"/>
      <c r="W204" s="88"/>
      <c r="X204" s="88"/>
      <c r="Y204" s="88"/>
      <c r="Z204" s="87"/>
    </row>
    <row r="205" spans="1:26" ht="20.100000000000001" customHeight="1" x14ac:dyDescent="0.15">
      <c r="A205" s="64"/>
      <c r="B205" s="64"/>
      <c r="C205" s="91"/>
      <c r="D205" s="88"/>
      <c r="E205" s="175"/>
      <c r="F205" s="185"/>
      <c r="G205" s="186"/>
      <c r="H205" s="187" t="s">
        <v>177</v>
      </c>
      <c r="I205" s="188" t="s">
        <v>182</v>
      </c>
      <c r="J205" s="188"/>
      <c r="K205" s="188"/>
      <c r="L205" s="189">
        <v>2</v>
      </c>
      <c r="M205" s="189">
        <v>2</v>
      </c>
      <c r="N205" s="189">
        <v>1</v>
      </c>
      <c r="O205" s="15"/>
      <c r="P205" s="19"/>
      <c r="Q205" s="88"/>
      <c r="R205" s="88"/>
      <c r="S205" s="88"/>
      <c r="T205" s="88"/>
      <c r="U205" s="88"/>
      <c r="V205" s="88"/>
      <c r="W205" s="88"/>
      <c r="X205" s="88"/>
      <c r="Y205" s="88"/>
      <c r="Z205" s="87"/>
    </row>
    <row r="206" spans="1:26" ht="20.100000000000001" customHeight="1" x14ac:dyDescent="0.15">
      <c r="A206" s="64"/>
      <c r="B206" s="64"/>
      <c r="C206" s="91"/>
      <c r="D206" s="88"/>
      <c r="E206" s="175"/>
      <c r="F206" s="185"/>
      <c r="G206" s="186"/>
      <c r="H206" s="190"/>
      <c r="I206" s="188" t="s">
        <v>183</v>
      </c>
      <c r="J206" s="188"/>
      <c r="K206" s="188"/>
      <c r="L206" s="189">
        <v>2</v>
      </c>
      <c r="M206" s="189">
        <v>2</v>
      </c>
      <c r="N206" s="189">
        <v>2</v>
      </c>
      <c r="O206" s="15"/>
      <c r="P206" s="19"/>
      <c r="Q206" s="88"/>
      <c r="R206" s="88"/>
      <c r="S206" s="88"/>
      <c r="T206" s="88"/>
      <c r="U206" s="88"/>
      <c r="V206" s="88"/>
      <c r="W206" s="88"/>
      <c r="X206" s="88"/>
      <c r="Y206" s="88"/>
      <c r="Z206" s="87"/>
    </row>
    <row r="207" spans="1:26" ht="20.100000000000001" customHeight="1" x14ac:dyDescent="0.15">
      <c r="A207" s="64"/>
      <c r="B207" s="64"/>
      <c r="C207" s="91"/>
      <c r="D207" s="88"/>
      <c r="E207" s="175"/>
      <c r="F207" s="176"/>
      <c r="G207" s="177"/>
      <c r="H207" s="191"/>
      <c r="I207" s="179" t="s">
        <v>184</v>
      </c>
      <c r="J207" s="179"/>
      <c r="K207" s="179"/>
      <c r="L207" s="180">
        <v>2</v>
      </c>
      <c r="M207" s="180">
        <v>2</v>
      </c>
      <c r="N207" s="181">
        <v>3</v>
      </c>
      <c r="O207" s="23"/>
      <c r="P207" s="24"/>
      <c r="Q207" s="88"/>
      <c r="R207" s="88"/>
      <c r="S207" s="88"/>
      <c r="T207" s="88"/>
      <c r="U207" s="88"/>
      <c r="V207" s="88"/>
      <c r="W207" s="88"/>
      <c r="X207" s="88"/>
      <c r="Y207" s="88"/>
      <c r="Z207" s="87"/>
    </row>
    <row r="208" spans="1:26" ht="21" customHeight="1" x14ac:dyDescent="0.15">
      <c r="A208" s="64"/>
      <c r="B208" s="64"/>
      <c r="C208" s="91"/>
      <c r="D208" s="88"/>
      <c r="E208" s="175"/>
      <c r="F208" s="193" t="s">
        <v>185</v>
      </c>
      <c r="G208" s="194"/>
      <c r="H208" s="182" t="s">
        <v>176</v>
      </c>
      <c r="I208" s="183"/>
      <c r="J208" s="183"/>
      <c r="K208" s="183"/>
      <c r="L208" s="184">
        <v>1</v>
      </c>
      <c r="M208" s="184">
        <v>2</v>
      </c>
      <c r="N208" s="174">
        <v>7</v>
      </c>
      <c r="O208" s="25"/>
      <c r="P208" s="26"/>
      <c r="Q208" s="88"/>
      <c r="R208" s="88"/>
      <c r="S208" s="88"/>
      <c r="T208" s="88"/>
      <c r="U208" s="88"/>
      <c r="V208" s="88"/>
      <c r="W208" s="88"/>
      <c r="X208" s="88"/>
      <c r="Y208" s="88"/>
      <c r="Z208" s="87"/>
    </row>
    <row r="209" spans="1:27" ht="21" customHeight="1" x14ac:dyDescent="0.15">
      <c r="A209" s="64"/>
      <c r="B209" s="64"/>
      <c r="C209" s="91"/>
      <c r="D209" s="88"/>
      <c r="E209" s="175"/>
      <c r="F209" s="195"/>
      <c r="G209" s="196"/>
      <c r="H209" s="197" t="s">
        <v>177</v>
      </c>
      <c r="I209" s="192"/>
      <c r="J209" s="192"/>
      <c r="K209" s="192"/>
      <c r="L209" s="181">
        <v>2</v>
      </c>
      <c r="M209" s="181">
        <v>2</v>
      </c>
      <c r="N209" s="180">
        <v>8</v>
      </c>
      <c r="O209" s="23"/>
      <c r="P209" s="24"/>
      <c r="Q209" s="156"/>
      <c r="R209" s="156"/>
      <c r="S209" s="156"/>
      <c r="T209" s="156"/>
      <c r="U209" s="156"/>
      <c r="V209" s="156"/>
      <c r="W209" s="156"/>
      <c r="X209" s="156"/>
      <c r="Y209" s="156"/>
      <c r="Z209" s="87"/>
    </row>
    <row r="210" spans="1:27" ht="21" customHeight="1" x14ac:dyDescent="0.15">
      <c r="A210" s="64"/>
      <c r="B210" s="64"/>
      <c r="C210" s="91"/>
      <c r="D210" s="88"/>
      <c r="E210" s="175"/>
      <c r="F210" s="170" t="s">
        <v>186</v>
      </c>
      <c r="G210" s="171"/>
      <c r="H210" s="172" t="s">
        <v>176</v>
      </c>
      <c r="I210" s="173"/>
      <c r="J210" s="173"/>
      <c r="K210" s="173"/>
      <c r="L210" s="174">
        <v>1</v>
      </c>
      <c r="M210" s="174">
        <v>2</v>
      </c>
      <c r="N210" s="184">
        <v>9</v>
      </c>
      <c r="O210" s="25"/>
      <c r="P210" s="26"/>
      <c r="Q210" s="156"/>
      <c r="R210" s="156"/>
      <c r="S210" s="156"/>
      <c r="T210" s="156"/>
      <c r="U210" s="156"/>
      <c r="V210" s="156"/>
      <c r="W210" s="156"/>
      <c r="X210" s="156"/>
      <c r="Y210" s="156"/>
      <c r="Z210" s="87"/>
    </row>
    <row r="211" spans="1:27" ht="21" customHeight="1" x14ac:dyDescent="0.15">
      <c r="A211" s="64"/>
      <c r="B211" s="64"/>
      <c r="C211" s="91"/>
      <c r="D211" s="88"/>
      <c r="E211" s="175"/>
      <c r="F211" s="176"/>
      <c r="G211" s="177"/>
      <c r="H211" s="178" t="s">
        <v>177</v>
      </c>
      <c r="I211" s="179"/>
      <c r="J211" s="179"/>
      <c r="K211" s="179"/>
      <c r="L211" s="180">
        <v>2</v>
      </c>
      <c r="M211" s="180">
        <v>3</v>
      </c>
      <c r="N211" s="180">
        <v>0</v>
      </c>
      <c r="O211" s="23"/>
      <c r="P211" s="24"/>
      <c r="Q211" s="156"/>
      <c r="R211" s="156"/>
      <c r="S211" s="156"/>
      <c r="T211" s="156"/>
      <c r="U211" s="156"/>
      <c r="V211" s="156"/>
      <c r="W211" s="156"/>
      <c r="X211" s="156"/>
      <c r="Y211" s="156"/>
      <c r="Z211" s="87"/>
    </row>
    <row r="212" spans="1:27" ht="20.100000000000001" customHeight="1" x14ac:dyDescent="0.15">
      <c r="A212" s="64"/>
      <c r="B212" s="64"/>
      <c r="C212" s="91"/>
      <c r="D212" s="88"/>
      <c r="E212" s="175"/>
      <c r="F212" s="170" t="s">
        <v>242</v>
      </c>
      <c r="G212" s="171"/>
      <c r="H212" s="182" t="s">
        <v>176</v>
      </c>
      <c r="I212" s="183"/>
      <c r="J212" s="183"/>
      <c r="K212" s="183"/>
      <c r="L212" s="184">
        <v>1</v>
      </c>
      <c r="M212" s="184">
        <v>3</v>
      </c>
      <c r="N212" s="184">
        <v>3</v>
      </c>
      <c r="O212" s="25"/>
      <c r="P212" s="26"/>
      <c r="Q212" s="156"/>
      <c r="R212" s="156"/>
      <c r="S212" s="156"/>
      <c r="T212" s="156"/>
      <c r="U212" s="156"/>
      <c r="V212" s="156"/>
      <c r="W212" s="156"/>
      <c r="X212" s="156"/>
      <c r="Y212" s="156"/>
      <c r="Z212" s="87"/>
    </row>
    <row r="213" spans="1:27" ht="20.100000000000001" customHeight="1" x14ac:dyDescent="0.15">
      <c r="A213" s="64"/>
      <c r="B213" s="64"/>
      <c r="C213" s="91"/>
      <c r="D213" s="88"/>
      <c r="E213" s="198"/>
      <c r="F213" s="176"/>
      <c r="G213" s="177"/>
      <c r="H213" s="178" t="s">
        <v>177</v>
      </c>
      <c r="I213" s="179"/>
      <c r="J213" s="179"/>
      <c r="K213" s="179"/>
      <c r="L213" s="180">
        <v>2</v>
      </c>
      <c r="M213" s="180">
        <v>3</v>
      </c>
      <c r="N213" s="180">
        <v>4</v>
      </c>
      <c r="O213" s="23"/>
      <c r="P213" s="24"/>
      <c r="Q213" s="156"/>
      <c r="R213" s="156"/>
      <c r="S213" s="156"/>
      <c r="T213" s="156"/>
      <c r="U213" s="156"/>
      <c r="V213" s="156"/>
      <c r="W213" s="156"/>
      <c r="X213" s="156"/>
      <c r="Y213" s="156"/>
      <c r="Z213" s="87"/>
    </row>
    <row r="214" spans="1:27" ht="20.100000000000001" customHeight="1" x14ac:dyDescent="0.15">
      <c r="A214" s="64"/>
      <c r="B214" s="64"/>
      <c r="C214" s="91"/>
      <c r="D214" s="88"/>
      <c r="E214" s="88"/>
      <c r="F214" s="88"/>
      <c r="G214" s="88"/>
      <c r="H214" s="88"/>
      <c r="I214" s="85"/>
      <c r="J214" s="156"/>
      <c r="K214" s="156"/>
      <c r="L214" s="156"/>
      <c r="M214" s="156"/>
      <c r="N214" s="156"/>
      <c r="O214" s="156"/>
      <c r="P214" s="156"/>
      <c r="Q214" s="156"/>
      <c r="R214" s="156"/>
      <c r="S214" s="199"/>
      <c r="T214" s="199"/>
      <c r="U214" s="156"/>
      <c r="V214" s="156"/>
      <c r="W214" s="156"/>
      <c r="X214" s="156"/>
      <c r="Y214" s="156"/>
      <c r="Z214" s="87"/>
    </row>
    <row r="215" spans="1:27" s="209" customFormat="1" ht="30" customHeight="1" x14ac:dyDescent="0.15">
      <c r="A215" s="200"/>
      <c r="B215" s="200"/>
      <c r="C215" s="201"/>
      <c r="D215" s="202"/>
      <c r="E215" s="203" t="s">
        <v>205</v>
      </c>
      <c r="F215" s="204"/>
      <c r="G215" s="204"/>
      <c r="H215" s="204"/>
      <c r="I215" s="204"/>
      <c r="J215" s="204"/>
      <c r="K215" s="204"/>
      <c r="L215" s="204"/>
      <c r="M215" s="204"/>
      <c r="N215" s="205"/>
      <c r="O215" s="25"/>
      <c r="P215" s="26"/>
      <c r="Q215" s="206" t="s">
        <v>244</v>
      </c>
      <c r="R215" s="207"/>
      <c r="S215" s="207"/>
      <c r="T215" s="207"/>
      <c r="U215" s="207"/>
      <c r="V215" s="207"/>
      <c r="W215" s="207"/>
      <c r="X215" s="207"/>
      <c r="Y215" s="207"/>
      <c r="Z215" s="208"/>
    </row>
    <row r="216" spans="1:27" s="209" customFormat="1" ht="20.100000000000001" customHeight="1" x14ac:dyDescent="0.15">
      <c r="A216" s="200"/>
      <c r="B216" s="200"/>
      <c r="C216" s="201"/>
      <c r="D216" s="202"/>
      <c r="E216" s="210" t="s">
        <v>228</v>
      </c>
      <c r="F216" s="211"/>
      <c r="G216" s="211"/>
      <c r="H216" s="211"/>
      <c r="I216" s="211"/>
      <c r="J216" s="211"/>
      <c r="K216" s="211"/>
      <c r="L216" s="211"/>
      <c r="M216" s="211"/>
      <c r="N216" s="212"/>
      <c r="O216" s="15"/>
      <c r="P216" s="19"/>
      <c r="Q216" s="206" t="s">
        <v>244</v>
      </c>
      <c r="R216" s="207"/>
      <c r="S216" s="207"/>
      <c r="T216" s="207"/>
      <c r="U216" s="207"/>
      <c r="V216" s="207"/>
      <c r="W216" s="207"/>
      <c r="X216" s="207"/>
      <c r="Y216" s="207"/>
      <c r="Z216" s="208"/>
    </row>
    <row r="217" spans="1:27" s="209" customFormat="1" ht="20.100000000000001" customHeight="1" x14ac:dyDescent="0.15">
      <c r="A217" s="200"/>
      <c r="B217" s="200"/>
      <c r="C217" s="201"/>
      <c r="D217" s="202"/>
      <c r="E217" s="213" t="s">
        <v>229</v>
      </c>
      <c r="F217" s="214"/>
      <c r="G217" s="214"/>
      <c r="H217" s="214"/>
      <c r="I217" s="214"/>
      <c r="J217" s="214"/>
      <c r="K217" s="214"/>
      <c r="L217" s="214"/>
      <c r="M217" s="214"/>
      <c r="N217" s="215"/>
      <c r="O217" s="23"/>
      <c r="P217" s="24"/>
      <c r="Q217" s="206" t="s">
        <v>244</v>
      </c>
      <c r="R217" s="207"/>
      <c r="S217" s="207"/>
      <c r="T217" s="207"/>
      <c r="U217" s="207"/>
      <c r="V217" s="207"/>
      <c r="W217" s="207"/>
      <c r="X217" s="207"/>
      <c r="Y217" s="207"/>
      <c r="Z217" s="208"/>
    </row>
    <row r="218" spans="1:27" ht="45" customHeight="1" x14ac:dyDescent="0.15">
      <c r="A218" s="64"/>
      <c r="B218" s="64"/>
      <c r="C218" s="91"/>
      <c r="D218" s="88"/>
      <c r="E218" s="216" t="s">
        <v>237</v>
      </c>
      <c r="F218" s="216"/>
      <c r="G218" s="216"/>
      <c r="H218" s="216"/>
      <c r="I218" s="216"/>
      <c r="J218" s="216"/>
      <c r="K218" s="216"/>
      <c r="L218" s="216"/>
      <c r="M218" s="216"/>
      <c r="N218" s="216"/>
      <c r="O218" s="216"/>
      <c r="P218" s="216"/>
      <c r="Q218" s="216"/>
      <c r="R218" s="216"/>
      <c r="S218" s="216"/>
      <c r="T218" s="216"/>
      <c r="U218" s="216"/>
      <c r="V218" s="216"/>
      <c r="W218" s="216"/>
      <c r="X218" s="216"/>
      <c r="Y218" s="216"/>
      <c r="Z218" s="87"/>
    </row>
    <row r="219" spans="1:27" ht="19.5" customHeight="1" x14ac:dyDescent="0.15">
      <c r="A219" s="64"/>
      <c r="B219" s="64"/>
      <c r="C219" s="102"/>
      <c r="D219" s="103"/>
      <c r="E219" s="103"/>
      <c r="F219" s="217"/>
      <c r="G219" s="217"/>
      <c r="H219" s="217"/>
      <c r="I219" s="217"/>
      <c r="J219" s="217"/>
      <c r="K219" s="217"/>
      <c r="L219" s="217"/>
      <c r="M219" s="217"/>
      <c r="N219" s="217"/>
      <c r="O219" s="217"/>
      <c r="P219" s="217"/>
      <c r="Q219" s="217"/>
      <c r="R219" s="217"/>
      <c r="S219" s="217"/>
      <c r="T219" s="217"/>
      <c r="U219" s="217"/>
      <c r="V219" s="217"/>
      <c r="W219" s="217"/>
      <c r="X219" s="217"/>
      <c r="Y219" s="218"/>
      <c r="Z219" s="106"/>
    </row>
    <row r="220" spans="1:27" ht="19.5" customHeight="1" x14ac:dyDescent="0.15">
      <c r="A220" s="64"/>
      <c r="B220" s="64"/>
      <c r="C220" s="88"/>
      <c r="D220" s="88"/>
      <c r="E220" s="88"/>
      <c r="F220" s="219"/>
      <c r="G220" s="219"/>
      <c r="H220" s="219"/>
      <c r="I220" s="219"/>
      <c r="J220" s="219"/>
      <c r="K220" s="219"/>
      <c r="L220" s="219"/>
      <c r="M220" s="219"/>
      <c r="N220" s="219"/>
      <c r="O220" s="219"/>
      <c r="P220" s="219"/>
      <c r="Q220" s="219"/>
      <c r="R220" s="219"/>
      <c r="S220" s="219"/>
      <c r="T220" s="219"/>
      <c r="U220" s="219"/>
      <c r="V220" s="219"/>
      <c r="W220" s="219"/>
      <c r="X220" s="219"/>
      <c r="Y220" s="156"/>
      <c r="Z220" s="88"/>
    </row>
    <row r="221" spans="1:27" ht="19.5" customHeight="1" x14ac:dyDescent="0.15">
      <c r="A221" s="64"/>
      <c r="B221" s="64"/>
      <c r="C221" s="88"/>
      <c r="D221" s="88"/>
      <c r="E221" s="88"/>
      <c r="F221" s="88"/>
      <c r="G221" s="88"/>
      <c r="H221" s="88"/>
      <c r="I221" s="88"/>
      <c r="J221" s="108"/>
      <c r="K221" s="108"/>
      <c r="L221" s="220"/>
      <c r="M221" s="88"/>
      <c r="N221" s="221"/>
      <c r="O221" s="88"/>
      <c r="P221" s="129"/>
      <c r="Q221" s="129"/>
      <c r="R221" s="129"/>
      <c r="S221" s="221"/>
      <c r="T221" s="221"/>
      <c r="U221" s="221"/>
      <c r="V221" s="221"/>
      <c r="W221" s="221"/>
      <c r="X221" s="221"/>
      <c r="Y221" s="221"/>
      <c r="Z221" s="88"/>
      <c r="AA221" s="221"/>
    </row>
    <row r="222" spans="1:27" ht="20.100000000000001" customHeight="1" x14ac:dyDescent="0.15">
      <c r="A222" s="64"/>
      <c r="B222" s="64"/>
      <c r="C222" s="75" t="s">
        <v>248</v>
      </c>
      <c r="D222" s="76"/>
      <c r="E222" s="76"/>
      <c r="F222" s="76"/>
      <c r="G222" s="76"/>
      <c r="H222" s="77"/>
      <c r="I222" s="222"/>
      <c r="L222" s="223"/>
      <c r="N222" s="120"/>
      <c r="P222" s="224"/>
      <c r="Q222" s="224"/>
      <c r="R222" s="224"/>
      <c r="S222" s="120"/>
      <c r="T222" s="120"/>
      <c r="U222" s="120"/>
      <c r="V222" s="120"/>
      <c r="W222" s="120"/>
      <c r="X222" s="120"/>
      <c r="Y222" s="120"/>
      <c r="AA222" s="120"/>
    </row>
    <row r="223" spans="1:27" ht="20.100000000000001" customHeight="1" x14ac:dyDescent="0.15">
      <c r="A223" s="64"/>
      <c r="B223" s="64"/>
      <c r="C223" s="78"/>
      <c r="D223" s="79"/>
      <c r="E223" s="79"/>
      <c r="F223" s="79"/>
      <c r="G223" s="79"/>
      <c r="H223" s="79"/>
      <c r="I223" s="79"/>
      <c r="J223" s="80"/>
      <c r="K223" s="80"/>
      <c r="L223" s="225"/>
      <c r="M223" s="225"/>
      <c r="N223" s="124"/>
      <c r="O223" s="124"/>
      <c r="P223" s="226"/>
      <c r="Q223" s="226"/>
      <c r="R223" s="226"/>
      <c r="S223" s="124"/>
      <c r="T223" s="124"/>
      <c r="U223" s="124"/>
      <c r="V223" s="124"/>
      <c r="W223" s="124"/>
      <c r="X223" s="124"/>
      <c r="Y223" s="124"/>
      <c r="Z223" s="81"/>
      <c r="AA223" s="120"/>
    </row>
    <row r="224" spans="1:27" ht="15.75" hidden="1" customHeight="1" x14ac:dyDescent="0.15">
      <c r="A224" s="64"/>
      <c r="B224" s="64"/>
      <c r="C224" s="78"/>
      <c r="D224" s="79"/>
      <c r="E224" s="79"/>
      <c r="F224" s="79"/>
      <c r="G224" s="79"/>
      <c r="H224" s="79"/>
      <c r="I224" s="79"/>
      <c r="J224" s="88"/>
      <c r="K224" s="88"/>
      <c r="L224" s="220"/>
      <c r="M224" s="220"/>
      <c r="N224" s="221"/>
      <c r="O224" s="221"/>
      <c r="P224" s="129"/>
      <c r="Q224" s="129"/>
      <c r="R224" s="129"/>
      <c r="S224" s="221"/>
      <c r="T224" s="221"/>
      <c r="U224" s="221"/>
      <c r="V224" s="221"/>
      <c r="W224" s="221"/>
      <c r="X224" s="221"/>
      <c r="Y224" s="221"/>
      <c r="Z224" s="87"/>
      <c r="AA224" s="120"/>
    </row>
    <row r="225" spans="1:27" ht="20.100000000000001" customHeight="1" x14ac:dyDescent="0.15">
      <c r="A225" s="64">
        <f>IFERROR(IF(OR(TRIM($I225)="",OR(NOT(ISNUMBER(VALUE($P225))), TRIM($P225)="", LEN($P225)&lt;&gt;6)),1001,0),3)</f>
        <v>1001</v>
      </c>
      <c r="B225" s="64"/>
      <c r="C225" s="82"/>
      <c r="D225" s="83">
        <v>1</v>
      </c>
      <c r="E225" s="59" t="s">
        <v>72</v>
      </c>
      <c r="I225" s="36"/>
      <c r="J225" s="36"/>
      <c r="K225" s="36"/>
      <c r="L225" s="36"/>
      <c r="M225" s="36"/>
      <c r="N225" s="119" t="s">
        <v>62</v>
      </c>
      <c r="O225" s="227" t="s">
        <v>60</v>
      </c>
      <c r="P225" s="36"/>
      <c r="Q225" s="36"/>
      <c r="R225" s="88" t="s">
        <v>61</v>
      </c>
      <c r="T225" s="88"/>
      <c r="Y225" s="88"/>
      <c r="Z225" s="87"/>
    </row>
    <row r="226" spans="1:27" ht="30" customHeight="1" x14ac:dyDescent="0.15">
      <c r="A226" s="64"/>
      <c r="B226" s="64"/>
      <c r="C226" s="91"/>
      <c r="D226" s="88"/>
      <c r="E226" s="88"/>
      <c r="F226" s="88"/>
      <c r="G226" s="88"/>
      <c r="H226" s="88"/>
      <c r="I226" s="94"/>
      <c r="J226" s="111" t="s">
        <v>76</v>
      </c>
      <c r="K226" s="228"/>
      <c r="L226" s="228"/>
      <c r="M226" s="228"/>
      <c r="N226" s="228"/>
      <c r="O226" s="228"/>
      <c r="P226" s="228"/>
      <c r="Q226" s="228"/>
      <c r="R226" s="228"/>
      <c r="S226" s="228"/>
      <c r="T226" s="228"/>
      <c r="U226" s="228"/>
      <c r="V226" s="228"/>
      <c r="W226" s="228"/>
      <c r="X226" s="228"/>
      <c r="Y226" s="228"/>
      <c r="Z226" s="87"/>
    </row>
    <row r="227" spans="1:27" ht="20.100000000000001" customHeight="1" x14ac:dyDescent="0.15">
      <c r="A227" s="64">
        <f>IFERROR(IF(TRIM($I227)="",1001,0),3)</f>
        <v>1001</v>
      </c>
      <c r="B227" s="64"/>
      <c r="C227" s="82"/>
      <c r="D227" s="83">
        <v>2</v>
      </c>
      <c r="E227" s="59" t="s">
        <v>70</v>
      </c>
      <c r="I227" s="39"/>
      <c r="J227" s="36"/>
      <c r="K227" s="36"/>
      <c r="L227" s="36"/>
      <c r="M227" s="36"/>
      <c r="N227" s="227"/>
      <c r="O227" s="88"/>
      <c r="P227" s="88"/>
      <c r="Q227" s="88"/>
      <c r="R227" s="88"/>
      <c r="S227" s="88"/>
      <c r="T227" s="88"/>
      <c r="U227" s="88"/>
      <c r="V227" s="88"/>
      <c r="W227" s="88"/>
      <c r="X227" s="88"/>
      <c r="Y227" s="88"/>
      <c r="Z227" s="87"/>
    </row>
    <row r="228" spans="1:27" ht="20.100000000000001" customHeight="1" x14ac:dyDescent="0.15">
      <c r="A228" s="64"/>
      <c r="B228" s="64"/>
      <c r="C228" s="82"/>
      <c r="D228" s="83"/>
      <c r="I228" s="229"/>
      <c r="J228" s="230" t="str">
        <f>日付例&amp;"　年月日を入力してください。"</f>
        <v>例)2024/4/1、R6/4/1　年月日を入力してください。</v>
      </c>
      <c r="K228" s="231"/>
      <c r="L228" s="231"/>
      <c r="M228" s="231"/>
      <c r="N228" s="227"/>
      <c r="O228" s="88"/>
      <c r="P228" s="88"/>
      <c r="Q228" s="88"/>
      <c r="R228" s="88"/>
      <c r="S228" s="88"/>
      <c r="T228" s="88"/>
      <c r="U228" s="88"/>
      <c r="V228" s="88"/>
      <c r="W228" s="88"/>
      <c r="X228" s="88"/>
      <c r="Y228" s="88"/>
      <c r="Z228" s="87"/>
    </row>
    <row r="229" spans="1:27" ht="20.100000000000001" customHeight="1" x14ac:dyDescent="0.15">
      <c r="A229" s="64"/>
      <c r="B229" s="64"/>
      <c r="C229" s="91"/>
      <c r="D229" s="83">
        <v>3</v>
      </c>
      <c r="E229" s="59" t="s">
        <v>171</v>
      </c>
      <c r="G229" s="88"/>
      <c r="H229" s="88"/>
      <c r="I229" s="94"/>
      <c r="J229" s="90"/>
      <c r="K229" s="90"/>
      <c r="L229" s="90"/>
      <c r="M229" s="90"/>
      <c r="N229" s="90"/>
      <c r="O229" s="90"/>
      <c r="P229" s="90"/>
      <c r="Q229" s="90"/>
      <c r="R229" s="90"/>
      <c r="S229" s="90"/>
      <c r="T229" s="90"/>
      <c r="U229" s="90"/>
      <c r="V229" s="90"/>
      <c r="W229" s="90"/>
      <c r="X229" s="90"/>
      <c r="Y229" s="90"/>
      <c r="Z229" s="87"/>
    </row>
    <row r="230" spans="1:27" ht="53.1" customHeight="1" x14ac:dyDescent="0.15">
      <c r="A230" s="64"/>
      <c r="B230" s="64"/>
      <c r="C230" s="78"/>
      <c r="E230" s="232" t="s">
        <v>276</v>
      </c>
      <c r="F230" s="232"/>
      <c r="G230" s="232"/>
      <c r="H230" s="232"/>
      <c r="I230" s="232"/>
      <c r="J230" s="232"/>
      <c r="K230" s="232"/>
      <c r="L230" s="232"/>
      <c r="M230" s="232"/>
      <c r="N230" s="232"/>
      <c r="O230" s="232"/>
      <c r="P230" s="232"/>
      <c r="Q230" s="232"/>
      <c r="R230" s="232"/>
      <c r="S230" s="232"/>
      <c r="T230" s="232"/>
      <c r="U230" s="232"/>
      <c r="V230" s="232"/>
      <c r="W230" s="232"/>
      <c r="X230" s="232"/>
      <c r="Y230" s="232"/>
      <c r="Z230" s="87"/>
      <c r="AA230" s="120"/>
    </row>
    <row r="231" spans="1:27" ht="30" customHeight="1" x14ac:dyDescent="0.15">
      <c r="A231" s="64">
        <f>IFERROR(IF(COUNTIF($L232:$L261,"○")&lt;1,1001,0),3)</f>
        <v>1001</v>
      </c>
      <c r="B231" s="340"/>
      <c r="C231" s="82"/>
      <c r="E231" s="233" t="s">
        <v>172</v>
      </c>
      <c r="F231" s="234"/>
      <c r="G231" s="234"/>
      <c r="H231" s="234"/>
      <c r="I231" s="234"/>
      <c r="J231" s="234"/>
      <c r="K231" s="235"/>
      <c r="L231" s="236" t="s">
        <v>6</v>
      </c>
      <c r="M231" s="237"/>
      <c r="N231" s="238" t="s">
        <v>104</v>
      </c>
      <c r="O231" s="239"/>
      <c r="P231" s="240" t="s">
        <v>75</v>
      </c>
      <c r="Q231" s="241"/>
      <c r="R231" s="240" t="s">
        <v>238</v>
      </c>
      <c r="S231" s="241"/>
      <c r="T231" s="242"/>
      <c r="U231" s="243" t="s">
        <v>103</v>
      </c>
      <c r="V231" s="244"/>
      <c r="W231" s="245"/>
      <c r="X231" s="243" t="s">
        <v>275</v>
      </c>
      <c r="Y231" s="246"/>
      <c r="Z231" s="87"/>
      <c r="AA231" s="221"/>
    </row>
    <row r="232" spans="1:27" ht="20.100000000000001" customHeight="1" x14ac:dyDescent="0.15">
      <c r="A232" s="64">
        <f>IFERROR(IF(AND($L232="○", OR(TRIM($N232)="",$P232="",$R232="",TRIM($X232)="")),1001,0),3)</f>
        <v>0</v>
      </c>
      <c r="B232" s="64"/>
      <c r="C232" s="82"/>
      <c r="E232" s="247" t="s">
        <v>114</v>
      </c>
      <c r="F232" s="248" t="s">
        <v>206</v>
      </c>
      <c r="G232" s="249"/>
      <c r="H232" s="249"/>
      <c r="I232" s="249"/>
      <c r="J232" s="249"/>
      <c r="K232" s="250"/>
      <c r="L232" s="27"/>
      <c r="M232" s="28"/>
      <c r="N232" s="37"/>
      <c r="O232" s="38"/>
      <c r="P232" s="25"/>
      <c r="Q232" s="44"/>
      <c r="R232" s="41"/>
      <c r="S232" s="42"/>
      <c r="T232" s="43"/>
      <c r="U232" s="29"/>
      <c r="V232" s="30"/>
      <c r="W232" s="31"/>
      <c r="X232" s="29"/>
      <c r="Y232" s="40"/>
      <c r="Z232" s="87"/>
      <c r="AA232" s="221"/>
    </row>
    <row r="233" spans="1:27" ht="20.100000000000001" customHeight="1" x14ac:dyDescent="0.15">
      <c r="A233" s="64">
        <f>IFERROR(IF(AND($L233="○", OR(TRIM($N233)="",$P233="",$R233="",TRIM($X233)="")),1001,0),3)</f>
        <v>0</v>
      </c>
      <c r="B233" s="64"/>
      <c r="C233" s="82"/>
      <c r="E233" s="251" t="s">
        <v>115</v>
      </c>
      <c r="F233" s="252" t="s">
        <v>207</v>
      </c>
      <c r="G233" s="253"/>
      <c r="H233" s="253"/>
      <c r="I233" s="253"/>
      <c r="J233" s="253"/>
      <c r="K233" s="254"/>
      <c r="L233" s="10"/>
      <c r="M233" s="11"/>
      <c r="N233" s="17"/>
      <c r="O233" s="18"/>
      <c r="P233" s="15"/>
      <c r="Q233" s="16"/>
      <c r="R233" s="7"/>
      <c r="S233" s="8"/>
      <c r="T233" s="9"/>
      <c r="U233" s="12"/>
      <c r="V233" s="13"/>
      <c r="W233" s="14"/>
      <c r="X233" s="12"/>
      <c r="Y233" s="32"/>
      <c r="Z233" s="87"/>
      <c r="AA233" s="221"/>
    </row>
    <row r="234" spans="1:27" ht="20.100000000000001" customHeight="1" x14ac:dyDescent="0.15">
      <c r="A234" s="64">
        <f>IFERROR(IF(AND($L234="○", OR(TRIM($N234)="",$P234="",$R234="")),1001,0),3)</f>
        <v>0</v>
      </c>
      <c r="B234" s="64"/>
      <c r="C234" s="82"/>
      <c r="E234" s="251" t="s">
        <v>116</v>
      </c>
      <c r="F234" s="252" t="s">
        <v>117</v>
      </c>
      <c r="G234" s="255"/>
      <c r="H234" s="255"/>
      <c r="I234" s="255"/>
      <c r="J234" s="255"/>
      <c r="K234" s="256"/>
      <c r="L234" s="10"/>
      <c r="M234" s="11"/>
      <c r="N234" s="17"/>
      <c r="O234" s="18"/>
      <c r="P234" s="15"/>
      <c r="Q234" s="16"/>
      <c r="R234" s="7"/>
      <c r="S234" s="8"/>
      <c r="T234" s="9"/>
      <c r="U234" s="12"/>
      <c r="V234" s="13"/>
      <c r="W234" s="14"/>
      <c r="X234" s="257"/>
      <c r="Y234" s="258"/>
      <c r="Z234" s="87"/>
      <c r="AA234" s="221"/>
    </row>
    <row r="235" spans="1:27" ht="20.100000000000001" customHeight="1" x14ac:dyDescent="0.15">
      <c r="A235" s="64">
        <f>IFERROR(IF(AND($L235="○", OR(TRIM($N235)="",$P235="",$R235="")),1001,0),3)</f>
        <v>0</v>
      </c>
      <c r="B235" s="64"/>
      <c r="C235" s="82"/>
      <c r="E235" s="251" t="s">
        <v>118</v>
      </c>
      <c r="F235" s="252" t="s">
        <v>119</v>
      </c>
      <c r="G235" s="255"/>
      <c r="H235" s="255"/>
      <c r="I235" s="255"/>
      <c r="J235" s="255"/>
      <c r="K235" s="256"/>
      <c r="L235" s="10"/>
      <c r="M235" s="11"/>
      <c r="N235" s="17"/>
      <c r="O235" s="18"/>
      <c r="P235" s="15"/>
      <c r="Q235" s="16"/>
      <c r="R235" s="7"/>
      <c r="S235" s="8"/>
      <c r="T235" s="9"/>
      <c r="U235" s="12"/>
      <c r="V235" s="13"/>
      <c r="W235" s="14"/>
      <c r="X235" s="257"/>
      <c r="Y235" s="258"/>
      <c r="Z235" s="87"/>
      <c r="AA235" s="221"/>
    </row>
    <row r="236" spans="1:27" ht="20.100000000000001" customHeight="1" x14ac:dyDescent="0.15">
      <c r="A236" s="64">
        <f>IFERROR(IF(AND($L236="○", OR(TRIM($N236)="",$P236="",$R236="")),1001,0),3)</f>
        <v>0</v>
      </c>
      <c r="B236" s="64"/>
      <c r="C236" s="82"/>
      <c r="E236" s="251" t="s">
        <v>120</v>
      </c>
      <c r="F236" s="252" t="s">
        <v>121</v>
      </c>
      <c r="G236" s="255"/>
      <c r="H236" s="255"/>
      <c r="I236" s="255"/>
      <c r="J236" s="255"/>
      <c r="K236" s="256"/>
      <c r="L236" s="10"/>
      <c r="M236" s="11"/>
      <c r="N236" s="17"/>
      <c r="O236" s="18"/>
      <c r="P236" s="15"/>
      <c r="Q236" s="16"/>
      <c r="R236" s="7"/>
      <c r="S236" s="8"/>
      <c r="T236" s="9"/>
      <c r="U236" s="12"/>
      <c r="V236" s="13"/>
      <c r="W236" s="14"/>
      <c r="X236" s="257"/>
      <c r="Y236" s="258"/>
      <c r="Z236" s="87"/>
      <c r="AA236" s="221"/>
    </row>
    <row r="237" spans="1:27" ht="20.100000000000001" customHeight="1" x14ac:dyDescent="0.15">
      <c r="A237" s="64">
        <f>IFERROR(IF(AND($L237="○", OR(TRIM($N237)="",$P237="",$R237="")),1001,0),3)</f>
        <v>0</v>
      </c>
      <c r="B237" s="64"/>
      <c r="C237" s="82"/>
      <c r="E237" s="251" t="s">
        <v>122</v>
      </c>
      <c r="F237" s="252" t="s">
        <v>123</v>
      </c>
      <c r="G237" s="255"/>
      <c r="H237" s="255"/>
      <c r="I237" s="255"/>
      <c r="J237" s="255"/>
      <c r="K237" s="256"/>
      <c r="L237" s="10"/>
      <c r="M237" s="11"/>
      <c r="N237" s="17"/>
      <c r="O237" s="18"/>
      <c r="P237" s="15"/>
      <c r="Q237" s="16"/>
      <c r="R237" s="7"/>
      <c r="S237" s="8"/>
      <c r="T237" s="9"/>
      <c r="U237" s="12"/>
      <c r="V237" s="13"/>
      <c r="W237" s="14"/>
      <c r="X237" s="257"/>
      <c r="Y237" s="258"/>
      <c r="Z237" s="87"/>
      <c r="AA237" s="221"/>
    </row>
    <row r="238" spans="1:27" ht="20.100000000000001" customHeight="1" x14ac:dyDescent="0.15">
      <c r="A238" s="64">
        <f>IFERROR(IF(AND($L238="○", OR(TRIM($N238)="",$P238="",$R238="")),1001,0),3)</f>
        <v>0</v>
      </c>
      <c r="B238" s="64"/>
      <c r="C238" s="82"/>
      <c r="E238" s="251" t="s">
        <v>124</v>
      </c>
      <c r="F238" s="252" t="s">
        <v>125</v>
      </c>
      <c r="G238" s="255"/>
      <c r="H238" s="255"/>
      <c r="I238" s="255"/>
      <c r="J238" s="255"/>
      <c r="K238" s="256"/>
      <c r="L238" s="10"/>
      <c r="M238" s="11"/>
      <c r="N238" s="17"/>
      <c r="O238" s="18"/>
      <c r="P238" s="15"/>
      <c r="Q238" s="16"/>
      <c r="R238" s="7"/>
      <c r="S238" s="8"/>
      <c r="T238" s="9"/>
      <c r="U238" s="12"/>
      <c r="V238" s="13"/>
      <c r="W238" s="14"/>
      <c r="X238" s="257"/>
      <c r="Y238" s="258"/>
      <c r="Z238" s="87"/>
      <c r="AA238" s="221"/>
    </row>
    <row r="239" spans="1:27" ht="20.100000000000001" customHeight="1" x14ac:dyDescent="0.15">
      <c r="A239" s="64">
        <f>IFERROR(IF(AND($L239="○", OR(TRIM($N239)="",$P239="",$R239="",TRIM($X239)="")),1001,0),3)</f>
        <v>0</v>
      </c>
      <c r="B239" s="64"/>
      <c r="C239" s="82"/>
      <c r="E239" s="251" t="s">
        <v>126</v>
      </c>
      <c r="F239" s="252" t="s">
        <v>208</v>
      </c>
      <c r="G239" s="255"/>
      <c r="H239" s="255"/>
      <c r="I239" s="255"/>
      <c r="J239" s="255"/>
      <c r="K239" s="256"/>
      <c r="L239" s="10"/>
      <c r="M239" s="11"/>
      <c r="N239" s="17"/>
      <c r="O239" s="18"/>
      <c r="P239" s="15"/>
      <c r="Q239" s="16"/>
      <c r="R239" s="7"/>
      <c r="S239" s="8"/>
      <c r="T239" s="9"/>
      <c r="U239" s="12"/>
      <c r="V239" s="13"/>
      <c r="W239" s="14"/>
      <c r="X239" s="12"/>
      <c r="Y239" s="32"/>
      <c r="Z239" s="87"/>
      <c r="AA239" s="221"/>
    </row>
    <row r="240" spans="1:27" ht="20.100000000000001" customHeight="1" x14ac:dyDescent="0.15">
      <c r="A240" s="64">
        <f>IFERROR(IF(AND($L240="○", OR(TRIM($N240)="",$P240="",$R240="",TRIM($X240)="")),1001,0),3)</f>
        <v>0</v>
      </c>
      <c r="B240" s="64"/>
      <c r="C240" s="82"/>
      <c r="E240" s="251" t="s">
        <v>127</v>
      </c>
      <c r="F240" s="252" t="s">
        <v>209</v>
      </c>
      <c r="G240" s="255"/>
      <c r="H240" s="255"/>
      <c r="I240" s="255"/>
      <c r="J240" s="255"/>
      <c r="K240" s="256"/>
      <c r="L240" s="10"/>
      <c r="M240" s="11"/>
      <c r="N240" s="17"/>
      <c r="O240" s="18"/>
      <c r="P240" s="15"/>
      <c r="Q240" s="16"/>
      <c r="R240" s="7"/>
      <c r="S240" s="8"/>
      <c r="T240" s="9"/>
      <c r="U240" s="12"/>
      <c r="V240" s="13"/>
      <c r="W240" s="14"/>
      <c r="X240" s="12"/>
      <c r="Y240" s="32"/>
      <c r="Z240" s="87"/>
      <c r="AA240" s="221"/>
    </row>
    <row r="241" spans="1:27" ht="20.100000000000001" customHeight="1" x14ac:dyDescent="0.15">
      <c r="A241" s="64">
        <f>IFERROR(IF(AND($L241="○", OR(TRIM($N241)="",$P241="",$R241="")),1001,0),3)</f>
        <v>0</v>
      </c>
      <c r="B241" s="64"/>
      <c r="C241" s="82"/>
      <c r="E241" s="251" t="s">
        <v>128</v>
      </c>
      <c r="F241" s="252" t="s">
        <v>129</v>
      </c>
      <c r="G241" s="255"/>
      <c r="H241" s="255"/>
      <c r="I241" s="255"/>
      <c r="J241" s="255"/>
      <c r="K241" s="256"/>
      <c r="L241" s="10"/>
      <c r="M241" s="11"/>
      <c r="N241" s="17"/>
      <c r="O241" s="18"/>
      <c r="P241" s="15"/>
      <c r="Q241" s="16"/>
      <c r="R241" s="7"/>
      <c r="S241" s="8"/>
      <c r="T241" s="9"/>
      <c r="U241" s="12"/>
      <c r="V241" s="13"/>
      <c r="W241" s="14"/>
      <c r="X241" s="257"/>
      <c r="Y241" s="258"/>
      <c r="Z241" s="87"/>
      <c r="AA241" s="221"/>
    </row>
    <row r="242" spans="1:27" ht="20.100000000000001" customHeight="1" x14ac:dyDescent="0.15">
      <c r="A242" s="64">
        <f>IFERROR(IF(AND($L242="○", OR(TRIM($N242)="",$P242="",$R242="")),1001,0),3)</f>
        <v>0</v>
      </c>
      <c r="B242" s="64"/>
      <c r="C242" s="82"/>
      <c r="E242" s="251" t="s">
        <v>130</v>
      </c>
      <c r="F242" s="252" t="s">
        <v>131</v>
      </c>
      <c r="G242" s="255"/>
      <c r="H242" s="255"/>
      <c r="I242" s="255"/>
      <c r="J242" s="255"/>
      <c r="K242" s="256"/>
      <c r="L242" s="10"/>
      <c r="M242" s="11"/>
      <c r="N242" s="17"/>
      <c r="O242" s="18"/>
      <c r="P242" s="15"/>
      <c r="Q242" s="16"/>
      <c r="R242" s="7"/>
      <c r="S242" s="8"/>
      <c r="T242" s="9"/>
      <c r="U242" s="12"/>
      <c r="V242" s="13"/>
      <c r="W242" s="14"/>
      <c r="X242" s="257"/>
      <c r="Y242" s="258"/>
      <c r="Z242" s="87"/>
      <c r="AA242" s="221"/>
    </row>
    <row r="243" spans="1:27" ht="20.100000000000001" customHeight="1" x14ac:dyDescent="0.15">
      <c r="A243" s="64">
        <f>IFERROR(IF(AND($L243="○", OR(TRIM($N243)="",$P243="",$R243="")),1001,0),3)</f>
        <v>0</v>
      </c>
      <c r="B243" s="64"/>
      <c r="C243" s="82"/>
      <c r="E243" s="251" t="s">
        <v>132</v>
      </c>
      <c r="F243" s="252" t="s">
        <v>133</v>
      </c>
      <c r="G243" s="255"/>
      <c r="H243" s="255"/>
      <c r="I243" s="255"/>
      <c r="J243" s="255"/>
      <c r="K243" s="256"/>
      <c r="L243" s="10"/>
      <c r="M243" s="11"/>
      <c r="N243" s="17"/>
      <c r="O243" s="18"/>
      <c r="P243" s="15"/>
      <c r="Q243" s="16"/>
      <c r="R243" s="7"/>
      <c r="S243" s="8"/>
      <c r="T243" s="9"/>
      <c r="U243" s="12"/>
      <c r="V243" s="13"/>
      <c r="W243" s="14"/>
      <c r="X243" s="257"/>
      <c r="Y243" s="258"/>
      <c r="Z243" s="87"/>
      <c r="AA243" s="221"/>
    </row>
    <row r="244" spans="1:27" ht="20.100000000000001" customHeight="1" x14ac:dyDescent="0.15">
      <c r="A244" s="64">
        <f>IFERROR(IF(AND($L244="○", OR(TRIM($N244)="",$P244="",$R244="",TRIM($X244)="")),1001,0),3)</f>
        <v>0</v>
      </c>
      <c r="B244" s="64"/>
      <c r="C244" s="82"/>
      <c r="E244" s="251" t="s">
        <v>134</v>
      </c>
      <c r="F244" s="252" t="s">
        <v>210</v>
      </c>
      <c r="G244" s="255"/>
      <c r="H244" s="255"/>
      <c r="I244" s="255"/>
      <c r="J244" s="255"/>
      <c r="K244" s="256"/>
      <c r="L244" s="10"/>
      <c r="M244" s="11"/>
      <c r="N244" s="17"/>
      <c r="O244" s="18"/>
      <c r="P244" s="15"/>
      <c r="Q244" s="16"/>
      <c r="R244" s="7"/>
      <c r="S244" s="8"/>
      <c r="T244" s="9"/>
      <c r="U244" s="12"/>
      <c r="V244" s="13"/>
      <c r="W244" s="14"/>
      <c r="X244" s="12"/>
      <c r="Y244" s="32"/>
      <c r="Z244" s="87"/>
      <c r="AA244" s="221"/>
    </row>
    <row r="245" spans="1:27" ht="20.100000000000001" customHeight="1" x14ac:dyDescent="0.15">
      <c r="A245" s="64">
        <f>IFERROR(IF(AND($L245="○", OR(TRIM($N245)="",$P245="",$R245="")),1001,0),3)</f>
        <v>0</v>
      </c>
      <c r="B245" s="64"/>
      <c r="C245" s="82"/>
      <c r="E245" s="251" t="s">
        <v>135</v>
      </c>
      <c r="F245" s="252" t="s">
        <v>136</v>
      </c>
      <c r="G245" s="255"/>
      <c r="H245" s="255"/>
      <c r="I245" s="255"/>
      <c r="J245" s="255"/>
      <c r="K245" s="256"/>
      <c r="L245" s="10"/>
      <c r="M245" s="11"/>
      <c r="N245" s="17"/>
      <c r="O245" s="18"/>
      <c r="P245" s="15"/>
      <c r="Q245" s="16"/>
      <c r="R245" s="7"/>
      <c r="S245" s="8"/>
      <c r="T245" s="9"/>
      <c r="U245" s="12"/>
      <c r="V245" s="13"/>
      <c r="W245" s="14"/>
      <c r="X245" s="257"/>
      <c r="Y245" s="258"/>
      <c r="Z245" s="87"/>
      <c r="AA245" s="221"/>
    </row>
    <row r="246" spans="1:27" ht="20.100000000000001" customHeight="1" x14ac:dyDescent="0.15">
      <c r="A246" s="64">
        <f>IFERROR(IF(AND($L246="○", OR(TRIM($N246)="",$P246="",$R246="")),1001,0),3)</f>
        <v>0</v>
      </c>
      <c r="B246" s="64"/>
      <c r="C246" s="82"/>
      <c r="E246" s="251" t="s">
        <v>137</v>
      </c>
      <c r="F246" s="252" t="s">
        <v>138</v>
      </c>
      <c r="G246" s="255"/>
      <c r="H246" s="255"/>
      <c r="I246" s="255"/>
      <c r="J246" s="255"/>
      <c r="K246" s="256"/>
      <c r="L246" s="10"/>
      <c r="M246" s="11"/>
      <c r="N246" s="17"/>
      <c r="O246" s="18"/>
      <c r="P246" s="15"/>
      <c r="Q246" s="16"/>
      <c r="R246" s="7"/>
      <c r="S246" s="8"/>
      <c r="T246" s="9"/>
      <c r="U246" s="12"/>
      <c r="V246" s="13"/>
      <c r="W246" s="14"/>
      <c r="X246" s="257"/>
      <c r="Y246" s="258"/>
      <c r="Z246" s="87"/>
      <c r="AA246" s="221"/>
    </row>
    <row r="247" spans="1:27" ht="20.100000000000001" customHeight="1" x14ac:dyDescent="0.15">
      <c r="A247" s="64">
        <f>IFERROR(IF(AND($L247="○", OR(TRIM($N247)="",$P247="",$R247="")),1001,0),3)</f>
        <v>0</v>
      </c>
      <c r="B247" s="64"/>
      <c r="C247" s="82"/>
      <c r="E247" s="251" t="s">
        <v>139</v>
      </c>
      <c r="F247" s="252" t="s">
        <v>140</v>
      </c>
      <c r="G247" s="255"/>
      <c r="H247" s="255"/>
      <c r="I247" s="255"/>
      <c r="J247" s="255"/>
      <c r="K247" s="256"/>
      <c r="L247" s="10"/>
      <c r="M247" s="11"/>
      <c r="N247" s="17"/>
      <c r="O247" s="18"/>
      <c r="P247" s="15"/>
      <c r="Q247" s="16"/>
      <c r="R247" s="7"/>
      <c r="S247" s="8"/>
      <c r="T247" s="9"/>
      <c r="U247" s="12"/>
      <c r="V247" s="13"/>
      <c r="W247" s="14"/>
      <c r="X247" s="257"/>
      <c r="Y247" s="258"/>
      <c r="Z247" s="87"/>
      <c r="AA247" s="221"/>
    </row>
    <row r="248" spans="1:27" ht="20.100000000000001" customHeight="1" x14ac:dyDescent="0.15">
      <c r="A248" s="64">
        <f>IFERROR(IF(AND($L248="○", OR(TRIM($N248)="",$P248="",$R248="")),1001,0),3)</f>
        <v>0</v>
      </c>
      <c r="B248" s="64"/>
      <c r="C248" s="82"/>
      <c r="E248" s="251" t="s">
        <v>141</v>
      </c>
      <c r="F248" s="252" t="s">
        <v>142</v>
      </c>
      <c r="G248" s="255"/>
      <c r="H248" s="255"/>
      <c r="I248" s="255"/>
      <c r="J248" s="255"/>
      <c r="K248" s="256"/>
      <c r="L248" s="10"/>
      <c r="M248" s="11"/>
      <c r="N248" s="17"/>
      <c r="O248" s="18"/>
      <c r="P248" s="15"/>
      <c r="Q248" s="16"/>
      <c r="R248" s="7"/>
      <c r="S248" s="8"/>
      <c r="T248" s="9"/>
      <c r="U248" s="12"/>
      <c r="V248" s="13"/>
      <c r="W248" s="14"/>
      <c r="X248" s="257"/>
      <c r="Y248" s="258"/>
      <c r="Z248" s="87"/>
      <c r="AA248" s="221"/>
    </row>
    <row r="249" spans="1:27" ht="20.100000000000001" customHeight="1" x14ac:dyDescent="0.15">
      <c r="A249" s="64">
        <f>IFERROR(IF(AND($L249="○", OR(TRIM($N249)="",$P249="",$R249="")),1001,0),3)</f>
        <v>0</v>
      </c>
      <c r="B249" s="64"/>
      <c r="C249" s="82"/>
      <c r="E249" s="251" t="s">
        <v>143</v>
      </c>
      <c r="F249" s="252" t="s">
        <v>144</v>
      </c>
      <c r="G249" s="255"/>
      <c r="H249" s="255"/>
      <c r="I249" s="255"/>
      <c r="J249" s="255"/>
      <c r="K249" s="256"/>
      <c r="L249" s="10"/>
      <c r="M249" s="11"/>
      <c r="N249" s="17"/>
      <c r="O249" s="18"/>
      <c r="P249" s="15"/>
      <c r="Q249" s="16"/>
      <c r="R249" s="7"/>
      <c r="S249" s="8"/>
      <c r="T249" s="9"/>
      <c r="U249" s="12"/>
      <c r="V249" s="13"/>
      <c r="W249" s="14"/>
      <c r="X249" s="257"/>
      <c r="Y249" s="258"/>
      <c r="Z249" s="87"/>
      <c r="AA249" s="221"/>
    </row>
    <row r="250" spans="1:27" ht="20.100000000000001" customHeight="1" x14ac:dyDescent="0.15">
      <c r="A250" s="64">
        <f>IFERROR(IF(AND($L250="○", OR(TRIM($N250)="",$P250="",$R250="")),1001,0),3)</f>
        <v>0</v>
      </c>
      <c r="B250" s="64"/>
      <c r="C250" s="82"/>
      <c r="E250" s="251" t="s">
        <v>145</v>
      </c>
      <c r="F250" s="252" t="s">
        <v>146</v>
      </c>
      <c r="G250" s="255"/>
      <c r="H250" s="255"/>
      <c r="I250" s="255"/>
      <c r="J250" s="255"/>
      <c r="K250" s="256"/>
      <c r="L250" s="10"/>
      <c r="M250" s="11"/>
      <c r="N250" s="17"/>
      <c r="O250" s="18"/>
      <c r="P250" s="15"/>
      <c r="Q250" s="16"/>
      <c r="R250" s="7"/>
      <c r="S250" s="8"/>
      <c r="T250" s="9"/>
      <c r="U250" s="12"/>
      <c r="V250" s="13"/>
      <c r="W250" s="14"/>
      <c r="X250" s="257"/>
      <c r="Y250" s="258"/>
      <c r="Z250" s="87"/>
      <c r="AA250" s="221"/>
    </row>
    <row r="251" spans="1:27" ht="20.100000000000001" customHeight="1" x14ac:dyDescent="0.15">
      <c r="A251" s="64">
        <f>IFERROR(IF(AND($L251="○", OR(TRIM($N251)="",$P251="",$R251="")),1001,0),3)</f>
        <v>0</v>
      </c>
      <c r="B251" s="64"/>
      <c r="C251" s="78"/>
      <c r="E251" s="251" t="s">
        <v>147</v>
      </c>
      <c r="F251" s="252" t="s">
        <v>148</v>
      </c>
      <c r="G251" s="255"/>
      <c r="H251" s="255"/>
      <c r="I251" s="255"/>
      <c r="J251" s="255"/>
      <c r="K251" s="256"/>
      <c r="L251" s="10"/>
      <c r="M251" s="11"/>
      <c r="N251" s="17"/>
      <c r="O251" s="18"/>
      <c r="P251" s="15"/>
      <c r="Q251" s="16"/>
      <c r="R251" s="7"/>
      <c r="S251" s="8"/>
      <c r="T251" s="9"/>
      <c r="U251" s="12"/>
      <c r="V251" s="13"/>
      <c r="W251" s="14"/>
      <c r="X251" s="257"/>
      <c r="Y251" s="258"/>
      <c r="Z251" s="131"/>
      <c r="AA251" s="120"/>
    </row>
    <row r="252" spans="1:27" ht="20.100000000000001" customHeight="1" x14ac:dyDescent="0.15">
      <c r="A252" s="64">
        <f>IFERROR(IF(AND($L252="○", OR(TRIM($N252)="",$P252="",$R252="")),1001,0),3)</f>
        <v>0</v>
      </c>
      <c r="B252" s="64"/>
      <c r="C252" s="82"/>
      <c r="E252" s="251" t="s">
        <v>149</v>
      </c>
      <c r="F252" s="252" t="s">
        <v>150</v>
      </c>
      <c r="G252" s="255"/>
      <c r="H252" s="255"/>
      <c r="I252" s="255"/>
      <c r="J252" s="255"/>
      <c r="K252" s="256"/>
      <c r="L252" s="10"/>
      <c r="M252" s="11"/>
      <c r="N252" s="17"/>
      <c r="O252" s="18"/>
      <c r="P252" s="15"/>
      <c r="Q252" s="16"/>
      <c r="R252" s="7"/>
      <c r="S252" s="8"/>
      <c r="T252" s="9"/>
      <c r="U252" s="12"/>
      <c r="V252" s="13"/>
      <c r="W252" s="14"/>
      <c r="X252" s="257"/>
      <c r="Y252" s="258"/>
      <c r="Z252" s="87"/>
      <c r="AA252" s="221"/>
    </row>
    <row r="253" spans="1:27" ht="20.100000000000001" customHeight="1" x14ac:dyDescent="0.15">
      <c r="A253" s="64">
        <f>IFERROR(IF(AND($L253="○", OR(TRIM($N253)="",$P253="",$R253="")),1001,0),3)</f>
        <v>0</v>
      </c>
      <c r="B253" s="64"/>
      <c r="C253" s="82"/>
      <c r="E253" s="251" t="s">
        <v>151</v>
      </c>
      <c r="F253" s="252" t="s">
        <v>152</v>
      </c>
      <c r="G253" s="255"/>
      <c r="H253" s="255"/>
      <c r="I253" s="255"/>
      <c r="J253" s="255"/>
      <c r="K253" s="256"/>
      <c r="L253" s="10"/>
      <c r="M253" s="11"/>
      <c r="N253" s="17"/>
      <c r="O253" s="18"/>
      <c r="P253" s="15"/>
      <c r="Q253" s="16"/>
      <c r="R253" s="7"/>
      <c r="S253" s="8"/>
      <c r="T253" s="9"/>
      <c r="U253" s="12"/>
      <c r="V253" s="13"/>
      <c r="W253" s="14"/>
      <c r="X253" s="257"/>
      <c r="Y253" s="258"/>
      <c r="Z253" s="87"/>
      <c r="AA253" s="221"/>
    </row>
    <row r="254" spans="1:27" ht="20.100000000000001" customHeight="1" x14ac:dyDescent="0.15">
      <c r="A254" s="64">
        <f>IFERROR(IF(AND($L254="○", OR(TRIM($N254)="",$P254="",$R254="")),1001,0),3)</f>
        <v>0</v>
      </c>
      <c r="B254" s="64"/>
      <c r="C254" s="82"/>
      <c r="E254" s="251" t="s">
        <v>153</v>
      </c>
      <c r="F254" s="252" t="s">
        <v>154</v>
      </c>
      <c r="G254" s="255"/>
      <c r="H254" s="255"/>
      <c r="I254" s="255"/>
      <c r="J254" s="255"/>
      <c r="K254" s="256"/>
      <c r="L254" s="10"/>
      <c r="M254" s="11"/>
      <c r="N254" s="17"/>
      <c r="O254" s="18"/>
      <c r="P254" s="15"/>
      <c r="Q254" s="16"/>
      <c r="R254" s="7"/>
      <c r="S254" s="8"/>
      <c r="T254" s="9"/>
      <c r="U254" s="12"/>
      <c r="V254" s="13"/>
      <c r="W254" s="14"/>
      <c r="X254" s="257"/>
      <c r="Y254" s="258"/>
      <c r="Z254" s="87"/>
      <c r="AA254" s="221"/>
    </row>
    <row r="255" spans="1:27" ht="20.100000000000001" customHeight="1" x14ac:dyDescent="0.15">
      <c r="A255" s="64">
        <f>IFERROR(IF(AND($L255="○", OR(TRIM($N255)="",$P255="",$R255="")),1001,0),3)</f>
        <v>0</v>
      </c>
      <c r="B255" s="64"/>
      <c r="C255" s="82"/>
      <c r="E255" s="251" t="s">
        <v>155</v>
      </c>
      <c r="F255" s="252" t="s">
        <v>156</v>
      </c>
      <c r="G255" s="255"/>
      <c r="H255" s="255"/>
      <c r="I255" s="255"/>
      <c r="J255" s="255"/>
      <c r="K255" s="256"/>
      <c r="L255" s="10"/>
      <c r="M255" s="11"/>
      <c r="N255" s="17"/>
      <c r="O255" s="18"/>
      <c r="P255" s="15"/>
      <c r="Q255" s="16"/>
      <c r="R255" s="7"/>
      <c r="S255" s="8"/>
      <c r="T255" s="9"/>
      <c r="U255" s="12"/>
      <c r="V255" s="13"/>
      <c r="W255" s="14"/>
      <c r="X255" s="257"/>
      <c r="Y255" s="258"/>
      <c r="Z255" s="87"/>
      <c r="AA255" s="221"/>
    </row>
    <row r="256" spans="1:27" ht="20.100000000000001" customHeight="1" x14ac:dyDescent="0.15">
      <c r="A256" s="64">
        <f>IFERROR(IF(AND($L256="○", OR(TRIM($N256)="",$P256="",$R256="")),1001,0),3)</f>
        <v>0</v>
      </c>
      <c r="B256" s="64"/>
      <c r="C256" s="82"/>
      <c r="E256" s="251" t="s">
        <v>157</v>
      </c>
      <c r="F256" s="252" t="s">
        <v>158</v>
      </c>
      <c r="G256" s="255"/>
      <c r="H256" s="255"/>
      <c r="I256" s="255"/>
      <c r="J256" s="255"/>
      <c r="K256" s="256"/>
      <c r="L256" s="10"/>
      <c r="M256" s="11"/>
      <c r="N256" s="17"/>
      <c r="O256" s="18"/>
      <c r="P256" s="15"/>
      <c r="Q256" s="16"/>
      <c r="R256" s="7"/>
      <c r="S256" s="8"/>
      <c r="T256" s="9"/>
      <c r="U256" s="12"/>
      <c r="V256" s="13"/>
      <c r="W256" s="14"/>
      <c r="X256" s="257"/>
      <c r="Y256" s="258"/>
      <c r="Z256" s="87"/>
      <c r="AA256" s="221"/>
    </row>
    <row r="257" spans="1:27" ht="20.100000000000001" customHeight="1" x14ac:dyDescent="0.15">
      <c r="A257" s="64">
        <f>IFERROR(IF(AND($L257="○", OR(TRIM($N257)="",$P257="",$R257="")),1001,0),3)</f>
        <v>0</v>
      </c>
      <c r="B257" s="64"/>
      <c r="C257" s="82"/>
      <c r="E257" s="251" t="s">
        <v>159</v>
      </c>
      <c r="F257" s="252" t="s">
        <v>160</v>
      </c>
      <c r="G257" s="255"/>
      <c r="H257" s="255"/>
      <c r="I257" s="255"/>
      <c r="J257" s="255"/>
      <c r="K257" s="256"/>
      <c r="L257" s="10"/>
      <c r="M257" s="11"/>
      <c r="N257" s="17"/>
      <c r="O257" s="18"/>
      <c r="P257" s="15"/>
      <c r="Q257" s="16"/>
      <c r="R257" s="7"/>
      <c r="S257" s="8"/>
      <c r="T257" s="9"/>
      <c r="U257" s="12"/>
      <c r="V257" s="13"/>
      <c r="W257" s="14"/>
      <c r="X257" s="257"/>
      <c r="Y257" s="258"/>
      <c r="Z257" s="87"/>
      <c r="AA257" s="221"/>
    </row>
    <row r="258" spans="1:27" ht="20.100000000000001" customHeight="1" x14ac:dyDescent="0.15">
      <c r="A258" s="64">
        <f>IFERROR(IF(AND($L258="○", OR(TRIM($N258)="",$P258="",$R258="")),1001,0),3)</f>
        <v>0</v>
      </c>
      <c r="B258" s="64"/>
      <c r="C258" s="82"/>
      <c r="E258" s="251" t="s">
        <v>161</v>
      </c>
      <c r="F258" s="252" t="s">
        <v>162</v>
      </c>
      <c r="G258" s="255"/>
      <c r="H258" s="255"/>
      <c r="I258" s="255"/>
      <c r="J258" s="255"/>
      <c r="K258" s="256"/>
      <c r="L258" s="10"/>
      <c r="M258" s="11"/>
      <c r="N258" s="17"/>
      <c r="O258" s="18"/>
      <c r="P258" s="15"/>
      <c r="Q258" s="16"/>
      <c r="R258" s="7"/>
      <c r="S258" s="8"/>
      <c r="T258" s="9"/>
      <c r="U258" s="12"/>
      <c r="V258" s="13"/>
      <c r="W258" s="14"/>
      <c r="X258" s="257"/>
      <c r="Y258" s="258"/>
      <c r="Z258" s="87"/>
      <c r="AA258" s="221"/>
    </row>
    <row r="259" spans="1:27" ht="20.100000000000001" customHeight="1" x14ac:dyDescent="0.15">
      <c r="A259" s="64">
        <f>IFERROR(IF(AND($L259="○", OR(TRIM($N259)="",$P259="",$R259="")),1001,0),3)</f>
        <v>0</v>
      </c>
      <c r="B259" s="64"/>
      <c r="C259" s="82"/>
      <c r="E259" s="251" t="s">
        <v>163</v>
      </c>
      <c r="F259" s="252" t="s">
        <v>164</v>
      </c>
      <c r="G259" s="255"/>
      <c r="H259" s="255"/>
      <c r="I259" s="255"/>
      <c r="J259" s="255"/>
      <c r="K259" s="256"/>
      <c r="L259" s="10"/>
      <c r="M259" s="11"/>
      <c r="N259" s="17"/>
      <c r="O259" s="18"/>
      <c r="P259" s="15"/>
      <c r="Q259" s="16"/>
      <c r="R259" s="7"/>
      <c r="S259" s="8"/>
      <c r="T259" s="9"/>
      <c r="U259" s="12"/>
      <c r="V259" s="13"/>
      <c r="W259" s="14"/>
      <c r="X259" s="257"/>
      <c r="Y259" s="258"/>
      <c r="Z259" s="87"/>
      <c r="AA259" s="221"/>
    </row>
    <row r="260" spans="1:27" ht="20.100000000000001" customHeight="1" x14ac:dyDescent="0.15">
      <c r="A260" s="64">
        <f>IFERROR(IF(AND($L260="○", OR(TRIM($N260)="",$P260="",$R260="")),1001,0),3)</f>
        <v>0</v>
      </c>
      <c r="B260" s="64"/>
      <c r="C260" s="82"/>
      <c r="E260" s="251" t="s">
        <v>165</v>
      </c>
      <c r="F260" s="252" t="s">
        <v>166</v>
      </c>
      <c r="G260" s="255"/>
      <c r="H260" s="255"/>
      <c r="I260" s="255"/>
      <c r="J260" s="255"/>
      <c r="K260" s="256"/>
      <c r="L260" s="10"/>
      <c r="M260" s="11"/>
      <c r="N260" s="17"/>
      <c r="O260" s="18"/>
      <c r="P260" s="15"/>
      <c r="Q260" s="16"/>
      <c r="R260" s="7"/>
      <c r="S260" s="8"/>
      <c r="T260" s="9"/>
      <c r="U260" s="12"/>
      <c r="V260" s="13"/>
      <c r="W260" s="14"/>
      <c r="X260" s="257"/>
      <c r="Y260" s="258"/>
      <c r="Z260" s="87"/>
      <c r="AA260" s="221"/>
    </row>
    <row r="261" spans="1:27" ht="20.100000000000001" customHeight="1" x14ac:dyDescent="0.15">
      <c r="A261" s="64">
        <f>IFERROR(IF(AND($L261="○", $R261=""),1001,0),3)</f>
        <v>0</v>
      </c>
      <c r="B261" s="64"/>
      <c r="C261" s="82"/>
      <c r="E261" s="259" t="s">
        <v>167</v>
      </c>
      <c r="F261" s="260" t="s">
        <v>217</v>
      </c>
      <c r="G261" s="261"/>
      <c r="H261" s="261"/>
      <c r="I261" s="261"/>
      <c r="J261" s="261"/>
      <c r="K261" s="262"/>
      <c r="L261" s="52"/>
      <c r="M261" s="53"/>
      <c r="N261" s="263"/>
      <c r="O261" s="264"/>
      <c r="P261" s="265"/>
      <c r="Q261" s="266"/>
      <c r="R261" s="54"/>
      <c r="S261" s="55"/>
      <c r="T261" s="56"/>
      <c r="U261" s="267"/>
      <c r="V261" s="268"/>
      <c r="W261" s="269"/>
      <c r="X261" s="267"/>
      <c r="Y261" s="270"/>
      <c r="Z261" s="87"/>
      <c r="AA261" s="221"/>
    </row>
    <row r="262" spans="1:27" ht="19.5" customHeight="1" x14ac:dyDescent="0.15">
      <c r="A262" s="64"/>
      <c r="B262" s="64"/>
      <c r="C262" s="102"/>
      <c r="D262" s="103"/>
      <c r="E262" s="103"/>
      <c r="F262" s="217"/>
      <c r="G262" s="217"/>
      <c r="H262" s="217"/>
      <c r="I262" s="217"/>
      <c r="J262" s="217"/>
      <c r="K262" s="217"/>
      <c r="L262" s="217"/>
      <c r="M262" s="217"/>
      <c r="N262" s="217"/>
      <c r="O262" s="217"/>
      <c r="P262" s="217"/>
      <c r="Q262" s="217"/>
      <c r="R262" s="217"/>
      <c r="S262" s="217"/>
      <c r="T262" s="217"/>
      <c r="U262" s="217"/>
      <c r="V262" s="217"/>
      <c r="W262" s="217"/>
      <c r="X262" s="217"/>
      <c r="Y262" s="217"/>
      <c r="Z262" s="106"/>
    </row>
    <row r="263" spans="1:27" ht="19.5" customHeight="1" x14ac:dyDescent="0.15"/>
    <row r="264" spans="1:27" ht="19.5" customHeight="1" x14ac:dyDescent="0.15">
      <c r="A264" s="64"/>
      <c r="B264" s="64"/>
      <c r="C264" s="88"/>
      <c r="D264" s="88"/>
      <c r="E264" s="88"/>
      <c r="F264" s="88"/>
      <c r="G264" s="88"/>
      <c r="H264" s="88"/>
      <c r="I264" s="88"/>
      <c r="J264" s="108"/>
      <c r="K264" s="108"/>
      <c r="L264" s="220"/>
      <c r="M264" s="88"/>
      <c r="N264" s="221"/>
      <c r="O264" s="88"/>
      <c r="P264" s="129"/>
      <c r="Q264" s="129"/>
      <c r="R264" s="129"/>
      <c r="S264" s="221"/>
      <c r="T264" s="221"/>
      <c r="U264" s="221"/>
      <c r="V264" s="221"/>
      <c r="W264" s="221"/>
      <c r="X264" s="221"/>
      <c r="Y264" s="221"/>
      <c r="Z264" s="88"/>
      <c r="AA264" s="221"/>
    </row>
    <row r="265" spans="1:27" ht="19.5" customHeight="1" x14ac:dyDescent="0.15">
      <c r="A265" s="64"/>
      <c r="B265" s="64"/>
      <c r="C265" s="75" t="s">
        <v>247</v>
      </c>
      <c r="D265" s="76"/>
      <c r="E265" s="76"/>
      <c r="F265" s="76"/>
      <c r="G265" s="76"/>
      <c r="H265" s="77"/>
      <c r="I265" s="78"/>
      <c r="L265" s="223"/>
      <c r="N265" s="120"/>
      <c r="P265" s="224"/>
      <c r="Q265" s="224"/>
      <c r="R265" s="224"/>
      <c r="S265" s="120"/>
      <c r="T265" s="120"/>
      <c r="U265" s="120"/>
      <c r="V265" s="120"/>
      <c r="W265" s="120"/>
      <c r="X265" s="120"/>
      <c r="Y265" s="120"/>
      <c r="AA265" s="120"/>
    </row>
    <row r="266" spans="1:27" ht="19.5" customHeight="1" x14ac:dyDescent="0.15">
      <c r="C266" s="99"/>
      <c r="I266" s="153"/>
      <c r="J266" s="153"/>
      <c r="K266" s="153"/>
      <c r="L266" s="153"/>
      <c r="M266" s="153"/>
      <c r="N266" s="153"/>
      <c r="O266" s="153"/>
      <c r="P266" s="153"/>
      <c r="Q266" s="153"/>
      <c r="R266" s="153"/>
      <c r="S266" s="153"/>
      <c r="T266" s="153"/>
      <c r="U266" s="153"/>
      <c r="V266" s="153"/>
      <c r="W266" s="153"/>
      <c r="X266" s="153"/>
      <c r="Y266" s="153"/>
      <c r="Z266" s="154"/>
    </row>
    <row r="267" spans="1:27" ht="30" customHeight="1" x14ac:dyDescent="0.15">
      <c r="C267" s="99"/>
      <c r="D267" s="271" t="s">
        <v>266</v>
      </c>
      <c r="E267" s="271"/>
      <c r="F267" s="271"/>
      <c r="G267" s="271"/>
      <c r="H267" s="271"/>
      <c r="I267" s="271"/>
      <c r="J267" s="271"/>
      <c r="K267" s="271"/>
      <c r="L267" s="271"/>
      <c r="M267" s="271"/>
      <c r="N267" s="271"/>
      <c r="O267" s="271"/>
      <c r="P267" s="271"/>
      <c r="Q267" s="271"/>
      <c r="R267" s="271"/>
      <c r="S267" s="271"/>
      <c r="T267" s="271"/>
      <c r="U267" s="271"/>
      <c r="V267" s="271"/>
      <c r="W267" s="271"/>
      <c r="X267" s="271"/>
      <c r="Y267" s="271"/>
      <c r="Z267" s="131"/>
    </row>
    <row r="268" spans="1:27" ht="20.100000000000001" customHeight="1" x14ac:dyDescent="0.15">
      <c r="C268" s="99"/>
      <c r="D268" s="83">
        <v>1</v>
      </c>
      <c r="E268" s="59" t="s">
        <v>188</v>
      </c>
      <c r="Z268" s="131"/>
    </row>
    <row r="269" spans="1:27" ht="30" customHeight="1" x14ac:dyDescent="0.15">
      <c r="C269" s="99"/>
      <c r="E269" s="157" t="str">
        <f>年度2年&amp;"における、国及び県等の建設工事表彰（共同企業体での表彰を含む。）を受けた場合は、該当する項目のリストから「○」を選択してください。"</f>
        <v>令和5・6年度における、国及び県等の建設工事表彰（共同企業体での表彰を含む。）を受けた場合は、該当する項目のリストから「○」を選択してください。</v>
      </c>
      <c r="F269" s="157"/>
      <c r="G269" s="157"/>
      <c r="H269" s="157"/>
      <c r="I269" s="157"/>
      <c r="J269" s="157"/>
      <c r="K269" s="157"/>
      <c r="L269" s="157"/>
      <c r="M269" s="157"/>
      <c r="N269" s="157"/>
      <c r="O269" s="157"/>
      <c r="P269" s="157"/>
      <c r="Q269" s="157"/>
      <c r="R269" s="157"/>
      <c r="S269" s="157"/>
      <c r="T269" s="157"/>
      <c r="U269" s="157"/>
      <c r="V269" s="157"/>
      <c r="W269" s="157"/>
      <c r="X269" s="157"/>
      <c r="Y269" s="157"/>
      <c r="Z269" s="131"/>
    </row>
    <row r="270" spans="1:27" ht="30" customHeight="1" x14ac:dyDescent="0.15">
      <c r="C270" s="99"/>
      <c r="E270" s="272"/>
      <c r="F270" s="273"/>
      <c r="G270" s="273"/>
      <c r="H270" s="273"/>
      <c r="I270" s="273"/>
      <c r="J270" s="273"/>
      <c r="K270" s="273"/>
      <c r="L270" s="273"/>
      <c r="M270" s="273"/>
      <c r="N270" s="274"/>
      <c r="O270" s="275" t="s">
        <v>189</v>
      </c>
      <c r="P270" s="275" t="s">
        <v>190</v>
      </c>
      <c r="Q270" s="275" t="s">
        <v>191</v>
      </c>
      <c r="R270" s="275" t="s">
        <v>192</v>
      </c>
      <c r="S270" s="276" t="s">
        <v>193</v>
      </c>
      <c r="Z270" s="131"/>
    </row>
    <row r="271" spans="1:27" ht="20.100000000000001" customHeight="1" x14ac:dyDescent="0.15">
      <c r="C271" s="99"/>
      <c r="E271" s="277" t="s">
        <v>196</v>
      </c>
      <c r="F271" s="278"/>
      <c r="G271" s="279" t="s">
        <v>232</v>
      </c>
      <c r="H271" s="170"/>
      <c r="I271" s="170"/>
      <c r="J271" s="170"/>
      <c r="K271" s="171"/>
      <c r="L271" s="172" t="s">
        <v>194</v>
      </c>
      <c r="M271" s="173"/>
      <c r="N271" s="280"/>
      <c r="O271" s="1"/>
      <c r="P271" s="1"/>
      <c r="Q271" s="1"/>
      <c r="R271" s="1"/>
      <c r="S271" s="2"/>
      <c r="Z271" s="131"/>
    </row>
    <row r="272" spans="1:27" ht="20.100000000000001" customHeight="1" x14ac:dyDescent="0.15">
      <c r="C272" s="99"/>
      <c r="E272" s="281"/>
      <c r="F272" s="282"/>
      <c r="G272" s="283"/>
      <c r="H272" s="284"/>
      <c r="I272" s="284"/>
      <c r="J272" s="284"/>
      <c r="K272" s="285"/>
      <c r="L272" s="286" t="s">
        <v>195</v>
      </c>
      <c r="M272" s="188"/>
      <c r="N272" s="287"/>
      <c r="O272" s="3"/>
      <c r="P272" s="3"/>
      <c r="Q272" s="3"/>
      <c r="R272" s="3"/>
      <c r="S272" s="4"/>
      <c r="Z272" s="131"/>
    </row>
    <row r="273" spans="3:26" ht="20.100000000000001" customHeight="1" x14ac:dyDescent="0.15">
      <c r="C273" s="99"/>
      <c r="E273" s="288"/>
      <c r="F273" s="166"/>
      <c r="G273" s="289" t="s">
        <v>233</v>
      </c>
      <c r="H273" s="290"/>
      <c r="I273" s="290"/>
      <c r="J273" s="290"/>
      <c r="K273" s="291"/>
      <c r="L273" s="197" t="s">
        <v>194</v>
      </c>
      <c r="M273" s="192"/>
      <c r="N273" s="292"/>
      <c r="O273" s="20"/>
      <c r="P273" s="21"/>
      <c r="Q273" s="21"/>
      <c r="R273" s="21"/>
      <c r="S273" s="22"/>
      <c r="Z273" s="131"/>
    </row>
    <row r="274" spans="3:26" ht="20.100000000000001" customHeight="1" x14ac:dyDescent="0.15">
      <c r="C274" s="99"/>
      <c r="E274" s="293" t="s">
        <v>236</v>
      </c>
      <c r="F274" s="194"/>
      <c r="G274" s="294" t="s">
        <v>199</v>
      </c>
      <c r="H274" s="295" t="s">
        <v>197</v>
      </c>
      <c r="I274" s="296"/>
      <c r="J274" s="296"/>
      <c r="K274" s="297"/>
      <c r="L274" s="172" t="s">
        <v>211</v>
      </c>
      <c r="M274" s="173"/>
      <c r="N274" s="280"/>
      <c r="O274" s="1"/>
      <c r="P274" s="1"/>
      <c r="Q274" s="1"/>
      <c r="R274" s="1"/>
      <c r="S274" s="2"/>
      <c r="Z274" s="131"/>
    </row>
    <row r="275" spans="3:26" ht="20.100000000000001" customHeight="1" x14ac:dyDescent="0.15">
      <c r="C275" s="99"/>
      <c r="E275" s="298"/>
      <c r="F275" s="299"/>
      <c r="G275" s="300"/>
      <c r="H275" s="301"/>
      <c r="I275" s="302"/>
      <c r="J275" s="302"/>
      <c r="K275" s="303"/>
      <c r="L275" s="286" t="s">
        <v>212</v>
      </c>
      <c r="M275" s="188"/>
      <c r="N275" s="287"/>
      <c r="O275" s="3"/>
      <c r="P275" s="3"/>
      <c r="Q275" s="3"/>
      <c r="R275" s="3"/>
      <c r="S275" s="4"/>
      <c r="Z275" s="131"/>
    </row>
    <row r="276" spans="3:26" ht="20.100000000000001" customHeight="1" x14ac:dyDescent="0.15">
      <c r="C276" s="99"/>
      <c r="E276" s="298"/>
      <c r="F276" s="299"/>
      <c r="G276" s="300"/>
      <c r="H276" s="304" t="s">
        <v>198</v>
      </c>
      <c r="I276" s="304"/>
      <c r="J276" s="252"/>
      <c r="K276" s="305"/>
      <c r="L276" s="306" t="s">
        <v>230</v>
      </c>
      <c r="M276" s="307"/>
      <c r="N276" s="308"/>
      <c r="O276" s="3"/>
      <c r="P276" s="3"/>
      <c r="Q276" s="3"/>
      <c r="R276" s="3"/>
      <c r="S276" s="4"/>
      <c r="Z276" s="131"/>
    </row>
    <row r="277" spans="3:26" ht="20.100000000000001" customHeight="1" x14ac:dyDescent="0.15">
      <c r="C277" s="99"/>
      <c r="E277" s="298"/>
      <c r="F277" s="299"/>
      <c r="G277" s="300"/>
      <c r="H277" s="309" t="s">
        <v>231</v>
      </c>
      <c r="I277" s="310"/>
      <c r="J277" s="310"/>
      <c r="K277" s="311"/>
      <c r="L277" s="306" t="s">
        <v>200</v>
      </c>
      <c r="M277" s="307"/>
      <c r="N277" s="308"/>
      <c r="O277" s="3"/>
      <c r="P277" s="3"/>
      <c r="Q277" s="3"/>
      <c r="R277" s="3"/>
      <c r="S277" s="4"/>
      <c r="Z277" s="131"/>
    </row>
    <row r="278" spans="3:26" ht="20.100000000000001" customHeight="1" x14ac:dyDescent="0.15">
      <c r="C278" s="99"/>
      <c r="E278" s="298"/>
      <c r="F278" s="299"/>
      <c r="G278" s="300"/>
      <c r="H278" s="312"/>
      <c r="I278" s="313"/>
      <c r="J278" s="313"/>
      <c r="K278" s="299"/>
      <c r="L278" s="286" t="s">
        <v>213</v>
      </c>
      <c r="M278" s="188"/>
      <c r="N278" s="287"/>
      <c r="O278" s="3"/>
      <c r="P278" s="3"/>
      <c r="Q278" s="3"/>
      <c r="R278" s="3"/>
      <c r="S278" s="4"/>
      <c r="Z278" s="131"/>
    </row>
    <row r="279" spans="3:26" ht="20.100000000000001" customHeight="1" x14ac:dyDescent="0.15">
      <c r="C279" s="99"/>
      <c r="E279" s="314"/>
      <c r="F279" s="196"/>
      <c r="G279" s="315"/>
      <c r="H279" s="316"/>
      <c r="I279" s="195"/>
      <c r="J279" s="195"/>
      <c r="K279" s="196"/>
      <c r="L279" s="178" t="s">
        <v>214</v>
      </c>
      <c r="M279" s="179"/>
      <c r="N279" s="317"/>
      <c r="O279" s="5"/>
      <c r="P279" s="5"/>
      <c r="Q279" s="5"/>
      <c r="R279" s="5"/>
      <c r="S279" s="6"/>
      <c r="Z279" s="131"/>
    </row>
    <row r="280" spans="3:26" ht="19.5" customHeight="1" x14ac:dyDescent="0.15">
      <c r="C280" s="99"/>
      <c r="Z280" s="131"/>
    </row>
    <row r="281" spans="3:26" ht="19.5" customHeight="1" x14ac:dyDescent="0.15">
      <c r="C281" s="99"/>
      <c r="D281" s="83">
        <v>2</v>
      </c>
      <c r="E281" s="59" t="s">
        <v>245</v>
      </c>
      <c r="Z281" s="131"/>
    </row>
    <row r="282" spans="3:26" s="142" customFormat="1" ht="30" customHeight="1" x14ac:dyDescent="0.15">
      <c r="C282" s="318"/>
      <c r="E282" s="157" t="str">
        <f>年度2年&amp;"における、市との除雪業務の受託契約を締結した場合は、道路除雪作業委託契約書入力の除雪機械（排雪トラックを除く。）について、「借上」「貸与」（臨時借上を除く）の台数を入力してください。"</f>
        <v>令和5・6年度における、市との除雪業務の受託契約を締結した場合は、道路除雪作業委託契約書入力の除雪機械（排雪トラックを除く。）について、「借上」「貸与」（臨時借上を除く）の台数を入力してください。</v>
      </c>
      <c r="F282" s="157"/>
      <c r="G282" s="157"/>
      <c r="H282" s="157"/>
      <c r="I282" s="157"/>
      <c r="J282" s="157"/>
      <c r="K282" s="157"/>
      <c r="L282" s="157"/>
      <c r="M282" s="157"/>
      <c r="N282" s="157"/>
      <c r="O282" s="157"/>
      <c r="P282" s="157"/>
      <c r="Q282" s="157"/>
      <c r="R282" s="157"/>
      <c r="S282" s="157"/>
      <c r="T282" s="157"/>
      <c r="U282" s="157"/>
      <c r="V282" s="157"/>
      <c r="W282" s="157"/>
      <c r="X282" s="157"/>
      <c r="Y282" s="157"/>
      <c r="Z282" s="319"/>
    </row>
    <row r="283" spans="3:26" ht="20.100000000000001" customHeight="1" x14ac:dyDescent="0.15">
      <c r="C283" s="99"/>
      <c r="E283" s="293" t="str">
        <f>年度1</f>
        <v>令和5年度</v>
      </c>
      <c r="F283" s="194"/>
      <c r="G283" s="320" t="s">
        <v>202</v>
      </c>
      <c r="H283" s="321"/>
      <c r="I283" s="322"/>
      <c r="J283" s="320" t="s">
        <v>234</v>
      </c>
      <c r="K283" s="321"/>
      <c r="L283" s="321"/>
      <c r="M283" s="321"/>
      <c r="N283" s="321"/>
      <c r="O283" s="322"/>
      <c r="P283" s="25"/>
      <c r="Q283" s="26"/>
      <c r="Z283" s="131"/>
    </row>
    <row r="284" spans="3:26" ht="20.100000000000001" customHeight="1" x14ac:dyDescent="0.15">
      <c r="C284" s="99"/>
      <c r="E284" s="314"/>
      <c r="F284" s="196"/>
      <c r="G284" s="323" t="s">
        <v>204</v>
      </c>
      <c r="H284" s="324"/>
      <c r="I284" s="325"/>
      <c r="J284" s="323" t="s">
        <v>235</v>
      </c>
      <c r="K284" s="324"/>
      <c r="L284" s="324"/>
      <c r="M284" s="324"/>
      <c r="N284" s="324"/>
      <c r="O284" s="325"/>
      <c r="P284" s="23"/>
      <c r="Q284" s="24"/>
      <c r="Z284" s="131"/>
    </row>
    <row r="285" spans="3:26" ht="20.100000000000001" customHeight="1" x14ac:dyDescent="0.15">
      <c r="C285" s="99"/>
      <c r="E285" s="293" t="str">
        <f>年度2</f>
        <v>令和6年度</v>
      </c>
      <c r="F285" s="194"/>
      <c r="G285" s="320" t="s">
        <v>202</v>
      </c>
      <c r="H285" s="321"/>
      <c r="I285" s="322"/>
      <c r="J285" s="320" t="s">
        <v>234</v>
      </c>
      <c r="K285" s="321"/>
      <c r="L285" s="321"/>
      <c r="M285" s="321"/>
      <c r="N285" s="321"/>
      <c r="O285" s="322"/>
      <c r="P285" s="25"/>
      <c r="Q285" s="26"/>
      <c r="Z285" s="131"/>
    </row>
    <row r="286" spans="3:26" ht="20.100000000000001" customHeight="1" x14ac:dyDescent="0.15">
      <c r="C286" s="99"/>
      <c r="E286" s="314"/>
      <c r="F286" s="196"/>
      <c r="G286" s="323" t="s">
        <v>204</v>
      </c>
      <c r="H286" s="324"/>
      <c r="I286" s="325"/>
      <c r="J286" s="323" t="s">
        <v>235</v>
      </c>
      <c r="K286" s="324"/>
      <c r="L286" s="324"/>
      <c r="M286" s="324"/>
      <c r="N286" s="324"/>
      <c r="O286" s="325"/>
      <c r="P286" s="23"/>
      <c r="Q286" s="24"/>
      <c r="Z286" s="131"/>
    </row>
    <row r="287" spans="3:26" ht="19.5" customHeight="1" x14ac:dyDescent="0.15">
      <c r="C287" s="99"/>
      <c r="Z287" s="131"/>
    </row>
    <row r="288" spans="3:26" ht="19.5" customHeight="1" x14ac:dyDescent="0.15">
      <c r="C288" s="99"/>
      <c r="D288" s="83">
        <v>3</v>
      </c>
      <c r="E288" s="59" t="s">
        <v>259</v>
      </c>
      <c r="I288" s="35"/>
      <c r="J288" s="35"/>
      <c r="K288" s="35"/>
      <c r="L288" s="35"/>
      <c r="Z288" s="131"/>
    </row>
    <row r="289" spans="1:26" ht="30" customHeight="1" x14ac:dyDescent="0.15">
      <c r="C289" s="99"/>
      <c r="E289" s="142" t="s">
        <v>258</v>
      </c>
      <c r="J289" s="155" t="s">
        <v>222</v>
      </c>
      <c r="K289" s="155"/>
      <c r="L289" s="155"/>
      <c r="M289" s="155"/>
      <c r="N289" s="155"/>
      <c r="O289" s="155"/>
      <c r="P289" s="155"/>
      <c r="Q289" s="155"/>
      <c r="R289" s="155"/>
      <c r="S289" s="155"/>
      <c r="T289" s="155"/>
      <c r="U289" s="155"/>
      <c r="V289" s="155"/>
      <c r="W289" s="155"/>
      <c r="X289" s="155"/>
      <c r="Y289" s="155"/>
      <c r="Z289" s="131"/>
    </row>
    <row r="290" spans="1:26" ht="19.5" customHeight="1" x14ac:dyDescent="0.15">
      <c r="C290" s="99"/>
      <c r="D290" s="83">
        <v>4</v>
      </c>
      <c r="E290" s="59" t="s">
        <v>261</v>
      </c>
      <c r="F290" s="326"/>
      <c r="G290" s="326"/>
      <c r="H290" s="326"/>
      <c r="I290" s="35"/>
      <c r="J290" s="35"/>
      <c r="K290" s="35"/>
      <c r="L290" s="35"/>
      <c r="Z290" s="131"/>
    </row>
    <row r="291" spans="1:26" s="142" customFormat="1" ht="19.5" customHeight="1" x14ac:dyDescent="0.15">
      <c r="C291" s="318"/>
      <c r="E291" s="142" t="s">
        <v>260</v>
      </c>
      <c r="F291" s="326"/>
      <c r="G291" s="326"/>
      <c r="H291" s="326"/>
      <c r="J291" s="155" t="s">
        <v>223</v>
      </c>
      <c r="K291" s="155"/>
      <c r="L291" s="155"/>
      <c r="M291" s="155"/>
      <c r="N291" s="155"/>
      <c r="O291" s="155"/>
      <c r="P291" s="155"/>
      <c r="Q291" s="155"/>
      <c r="R291" s="155"/>
      <c r="S291" s="155"/>
      <c r="T291" s="155"/>
      <c r="U291" s="155"/>
      <c r="V291" s="155"/>
      <c r="W291" s="155"/>
      <c r="X291" s="155"/>
      <c r="Y291" s="155"/>
      <c r="Z291" s="319"/>
    </row>
    <row r="292" spans="1:26" ht="19.5" customHeight="1" x14ac:dyDescent="0.15">
      <c r="C292" s="99"/>
      <c r="D292" s="83">
        <v>5</v>
      </c>
      <c r="E292" s="59" t="s">
        <v>219</v>
      </c>
      <c r="I292" s="36"/>
      <c r="J292" s="36"/>
      <c r="K292" s="36"/>
      <c r="L292" s="36"/>
      <c r="M292" s="36"/>
      <c r="N292" s="36"/>
      <c r="O292" s="36"/>
      <c r="P292" s="36"/>
      <c r="Q292" s="36"/>
      <c r="R292" s="36"/>
      <c r="S292" s="36"/>
      <c r="T292" s="36"/>
      <c r="Z292" s="131"/>
    </row>
    <row r="293" spans="1:26" ht="54.95" customHeight="1" x14ac:dyDescent="0.15">
      <c r="C293" s="99"/>
      <c r="D293" s="83"/>
      <c r="F293" s="327"/>
      <c r="G293" s="327"/>
      <c r="H293" s="327"/>
      <c r="I293" s="327"/>
      <c r="J293" s="271" t="s">
        <v>227</v>
      </c>
      <c r="K293" s="271"/>
      <c r="L293" s="271"/>
      <c r="M293" s="271"/>
      <c r="N293" s="271"/>
      <c r="O293" s="271"/>
      <c r="P293" s="271"/>
      <c r="Q293" s="271"/>
      <c r="R293" s="271"/>
      <c r="S293" s="271"/>
      <c r="T293" s="271"/>
      <c r="U293" s="271"/>
      <c r="V293" s="271"/>
      <c r="W293" s="271"/>
      <c r="X293" s="271"/>
      <c r="Y293" s="271"/>
      <c r="Z293" s="131"/>
    </row>
    <row r="294" spans="1:26" ht="20.100000000000001" customHeight="1" x14ac:dyDescent="0.15">
      <c r="A294" s="64">
        <f>IFERROR(IF(AND(IFERROR(SEARCH("ないが",$I$292,1),0)&gt;0,TRIM($M294)=""),1001,0),3)</f>
        <v>0</v>
      </c>
      <c r="C294" s="99"/>
      <c r="I294" s="328" t="s">
        <v>203</v>
      </c>
      <c r="J294" s="321"/>
      <c r="K294" s="321"/>
      <c r="L294" s="322"/>
      <c r="M294" s="25"/>
      <c r="N294" s="26"/>
      <c r="S294" s="329"/>
      <c r="Z294" s="131"/>
    </row>
    <row r="295" spans="1:26" ht="20.100000000000001" customHeight="1" x14ac:dyDescent="0.15">
      <c r="A295" s="64">
        <f>IFERROR(IF(AND(IFERROR(SEARCH("ないが",$I$292,1),0)&gt;0,TRIM($M295)=""),1001,0),3)</f>
        <v>0</v>
      </c>
      <c r="C295" s="99"/>
      <c r="G295" s="329"/>
      <c r="I295" s="330" t="s">
        <v>215</v>
      </c>
      <c r="J295" s="324"/>
      <c r="K295" s="324"/>
      <c r="L295" s="325"/>
      <c r="M295" s="23"/>
      <c r="N295" s="24"/>
      <c r="P295" s="329"/>
      <c r="S295" s="329"/>
      <c r="Z295" s="131"/>
    </row>
    <row r="296" spans="1:26" ht="20.100000000000001" customHeight="1" x14ac:dyDescent="0.15">
      <c r="C296" s="99"/>
      <c r="Z296" s="131"/>
    </row>
    <row r="297" spans="1:26" ht="20.100000000000001" customHeight="1" x14ac:dyDescent="0.15">
      <c r="A297" s="64"/>
      <c r="B297" s="64"/>
      <c r="C297" s="82"/>
      <c r="D297" s="83">
        <v>6</v>
      </c>
      <c r="E297" s="59" t="s">
        <v>263</v>
      </c>
      <c r="I297" s="35"/>
      <c r="J297" s="35"/>
      <c r="K297" s="35"/>
      <c r="L297" s="35"/>
      <c r="N297" s="88"/>
      <c r="O297" s="88"/>
      <c r="P297" s="88"/>
      <c r="Q297" s="88"/>
      <c r="R297" s="88"/>
      <c r="S297" s="88"/>
      <c r="T297" s="88"/>
      <c r="U297" s="88"/>
      <c r="V297" s="88"/>
      <c r="W297" s="88"/>
      <c r="X297" s="88"/>
      <c r="Y297" s="88"/>
      <c r="Z297" s="87"/>
    </row>
    <row r="298" spans="1:26" ht="45" customHeight="1" x14ac:dyDescent="0.15">
      <c r="A298" s="64"/>
      <c r="B298" s="64"/>
      <c r="C298" s="91"/>
      <c r="D298" s="88"/>
      <c r="E298" s="112" t="s">
        <v>262</v>
      </c>
      <c r="F298" s="88"/>
      <c r="G298" s="88"/>
      <c r="H298" s="88"/>
      <c r="I298" s="85"/>
      <c r="J298" s="155" t="str">
        <f>年度2年&amp;"において、協力雇用主として富山保護観察所に登録し、更生保護法（平成19年法律第88号）第48条に規定する保護観察対象者又は同法第85条に規定する更生緊急保護を受けた者を3月以上雇用した場合（同法85条第4項に規定する期間において雇い入れた場合に限る。)は、リストから○を選択してください。"</f>
        <v>令和5・6年度において、協力雇用主として富山保護観察所に登録し、更生保護法（平成19年法律第88号）第48条に規定する保護観察対象者又は同法第85条に規定する更生緊急保護を受けた者を3月以上雇用した場合（同法85条第4項に規定する期間において雇い入れた場合に限る。)は、リストから○を選択してください。</v>
      </c>
      <c r="K298" s="155"/>
      <c r="L298" s="155"/>
      <c r="M298" s="155"/>
      <c r="N298" s="155"/>
      <c r="O298" s="155"/>
      <c r="P298" s="155"/>
      <c r="Q298" s="155"/>
      <c r="R298" s="155"/>
      <c r="S298" s="155"/>
      <c r="T298" s="155"/>
      <c r="U298" s="155"/>
      <c r="V298" s="155"/>
      <c r="W298" s="155"/>
      <c r="X298" s="155"/>
      <c r="Y298" s="155"/>
      <c r="Z298" s="87"/>
    </row>
    <row r="299" spans="1:26" ht="20.100000000000001" customHeight="1" x14ac:dyDescent="0.15">
      <c r="C299" s="99"/>
      <c r="D299" s="83">
        <v>7</v>
      </c>
      <c r="E299" s="59" t="s">
        <v>225</v>
      </c>
      <c r="F299" s="326"/>
      <c r="G299" s="326"/>
      <c r="H299" s="326"/>
      <c r="I299" s="35"/>
      <c r="J299" s="35"/>
      <c r="K299" s="35"/>
      <c r="L299" s="35"/>
      <c r="Z299" s="131"/>
    </row>
    <row r="300" spans="1:26" s="142" customFormat="1" ht="45" customHeight="1" x14ac:dyDescent="0.15">
      <c r="C300" s="318"/>
      <c r="E300" s="142" t="s">
        <v>226</v>
      </c>
      <c r="F300" s="326"/>
      <c r="G300" s="326"/>
      <c r="H300" s="326"/>
      <c r="J300" s="331" t="s">
        <v>224</v>
      </c>
      <c r="K300" s="331"/>
      <c r="L300" s="331"/>
      <c r="M300" s="331"/>
      <c r="N300" s="331"/>
      <c r="O300" s="331"/>
      <c r="P300" s="331"/>
      <c r="Q300" s="331"/>
      <c r="R300" s="331"/>
      <c r="S300" s="331"/>
      <c r="T300" s="331"/>
      <c r="U300" s="331"/>
      <c r="V300" s="331"/>
      <c r="W300" s="331"/>
      <c r="X300" s="331"/>
      <c r="Y300" s="331"/>
      <c r="Z300" s="319"/>
    </row>
    <row r="301" spans="1:26" ht="20.100000000000001" customHeight="1" x14ac:dyDescent="0.15">
      <c r="A301" s="64"/>
      <c r="B301" s="64"/>
      <c r="C301" s="82"/>
      <c r="D301" s="83">
        <v>8</v>
      </c>
      <c r="E301" s="59" t="s">
        <v>264</v>
      </c>
      <c r="I301" s="341"/>
      <c r="J301" s="34"/>
      <c r="K301" s="34"/>
      <c r="L301" s="34"/>
      <c r="M301" s="88"/>
      <c r="N301" s="88"/>
      <c r="O301" s="88"/>
      <c r="P301" s="88"/>
      <c r="Q301" s="88"/>
      <c r="R301" s="88"/>
      <c r="S301" s="88"/>
      <c r="T301" s="88"/>
      <c r="U301" s="88"/>
      <c r="V301" s="88"/>
      <c r="W301" s="88"/>
      <c r="X301" s="88"/>
      <c r="Y301" s="88"/>
      <c r="Z301" s="87"/>
    </row>
    <row r="302" spans="1:26" ht="20.100000000000001" customHeight="1" x14ac:dyDescent="0.15">
      <c r="A302" s="64"/>
      <c r="B302" s="64"/>
      <c r="C302" s="91"/>
      <c r="D302" s="88"/>
      <c r="E302" s="112" t="s">
        <v>265</v>
      </c>
      <c r="F302" s="88"/>
      <c r="G302" s="88"/>
      <c r="H302" s="88"/>
      <c r="I302" s="85"/>
      <c r="J302" s="155" t="s">
        <v>218</v>
      </c>
      <c r="K302" s="155"/>
      <c r="L302" s="155"/>
      <c r="M302" s="155"/>
      <c r="N302" s="155"/>
      <c r="O302" s="155"/>
      <c r="P302" s="155"/>
      <c r="Q302" s="155"/>
      <c r="R302" s="155"/>
      <c r="S302" s="155"/>
      <c r="T302" s="155"/>
      <c r="U302" s="155"/>
      <c r="V302" s="155"/>
      <c r="W302" s="155"/>
      <c r="X302" s="155"/>
      <c r="Y302" s="155"/>
      <c r="Z302" s="87"/>
    </row>
    <row r="303" spans="1:26" ht="20.100000000000001" customHeight="1" x14ac:dyDescent="0.15">
      <c r="C303" s="332"/>
      <c r="D303" s="146"/>
      <c r="E303" s="146"/>
      <c r="F303" s="146"/>
      <c r="G303" s="146"/>
      <c r="H303" s="146"/>
      <c r="I303" s="146"/>
      <c r="J303" s="146"/>
      <c r="K303" s="146"/>
      <c r="L303" s="146"/>
      <c r="M303" s="146"/>
      <c r="N303" s="146"/>
      <c r="O303" s="146"/>
      <c r="P303" s="146"/>
      <c r="Q303" s="146"/>
      <c r="R303" s="146"/>
      <c r="S303" s="146"/>
      <c r="T303" s="146"/>
      <c r="U303" s="146"/>
      <c r="V303" s="146"/>
      <c r="W303" s="146"/>
      <c r="X303" s="146"/>
      <c r="Y303" s="146"/>
      <c r="Z303" s="333"/>
    </row>
    <row r="304" spans="1:26" ht="20.100000000000001" customHeight="1" x14ac:dyDescent="0.15"/>
    <row r="305" spans="1:26" ht="20.100000000000001" customHeight="1" x14ac:dyDescent="0.15"/>
    <row r="306" spans="1:26" ht="20.100000000000001" customHeight="1" x14ac:dyDescent="0.15">
      <c r="A306" s="64"/>
      <c r="B306" s="64"/>
      <c r="C306" s="75" t="s">
        <v>246</v>
      </c>
      <c r="D306" s="76"/>
      <c r="E306" s="76"/>
      <c r="F306" s="76"/>
      <c r="G306" s="76"/>
      <c r="H306" s="77"/>
    </row>
    <row r="307" spans="1:26" ht="20.100000000000001" customHeight="1" x14ac:dyDescent="0.15">
      <c r="A307" s="64"/>
      <c r="B307" s="64"/>
      <c r="C307" s="78"/>
      <c r="D307" s="79"/>
      <c r="E307" s="79"/>
      <c r="F307" s="79"/>
      <c r="G307" s="79"/>
      <c r="H307" s="79"/>
      <c r="I307" s="80"/>
      <c r="J307" s="80"/>
      <c r="K307" s="80"/>
      <c r="L307" s="80"/>
      <c r="M307" s="80"/>
      <c r="N307" s="80"/>
      <c r="O307" s="80"/>
      <c r="P307" s="80"/>
      <c r="Q307" s="80"/>
      <c r="R307" s="80"/>
      <c r="S307" s="80"/>
      <c r="T307" s="80"/>
      <c r="U307" s="80"/>
      <c r="V307" s="80"/>
      <c r="W307" s="80"/>
      <c r="X307" s="80"/>
      <c r="Y307" s="80"/>
      <c r="Z307" s="81"/>
    </row>
    <row r="308" spans="1:26" ht="20.100000000000001" customHeight="1" x14ac:dyDescent="0.15">
      <c r="C308" s="99"/>
      <c r="D308" s="83">
        <v>1</v>
      </c>
      <c r="E308" s="334" t="s">
        <v>216</v>
      </c>
      <c r="F308" s="334"/>
      <c r="G308" s="334"/>
      <c r="H308" s="334"/>
      <c r="I308" s="334"/>
      <c r="J308" s="334"/>
      <c r="K308" s="334"/>
      <c r="L308" s="334"/>
      <c r="M308" s="334"/>
      <c r="N308" s="334"/>
      <c r="O308" s="334"/>
      <c r="P308" s="334"/>
      <c r="Q308" s="334"/>
      <c r="R308" s="334"/>
      <c r="S308" s="334"/>
      <c r="T308" s="334"/>
      <c r="U308" s="334"/>
      <c r="V308" s="334"/>
      <c r="W308" s="334"/>
      <c r="X308" s="334"/>
      <c r="Y308" s="334"/>
      <c r="Z308" s="131"/>
    </row>
    <row r="309" spans="1:26" ht="20.100000000000001" customHeight="1" x14ac:dyDescent="0.15">
      <c r="C309" s="99"/>
      <c r="E309" s="157" t="s">
        <v>221</v>
      </c>
      <c r="F309" s="157"/>
      <c r="G309" s="157"/>
      <c r="H309" s="157"/>
      <c r="I309" s="157"/>
      <c r="J309" s="157"/>
      <c r="K309" s="157"/>
      <c r="L309" s="157"/>
      <c r="M309" s="157"/>
      <c r="N309" s="157"/>
      <c r="O309" s="157"/>
      <c r="P309" s="157"/>
      <c r="Q309" s="157"/>
      <c r="R309" s="157"/>
      <c r="S309" s="157"/>
      <c r="T309" s="157"/>
      <c r="U309" s="157"/>
      <c r="V309" s="157"/>
      <c r="W309" s="157"/>
      <c r="X309" s="157"/>
      <c r="Y309" s="157"/>
      <c r="Z309" s="131"/>
    </row>
    <row r="310" spans="1:26" ht="107.25" customHeight="1" x14ac:dyDescent="0.15">
      <c r="C310" s="99"/>
      <c r="E310" s="33"/>
      <c r="F310" s="33"/>
      <c r="G310" s="33"/>
      <c r="H310" s="33"/>
      <c r="I310" s="33"/>
      <c r="J310" s="33"/>
      <c r="K310" s="33"/>
      <c r="L310" s="33"/>
      <c r="M310" s="33"/>
      <c r="N310" s="33"/>
      <c r="O310" s="33"/>
      <c r="P310" s="33"/>
      <c r="Q310" s="33"/>
      <c r="R310" s="33"/>
      <c r="S310" s="33"/>
      <c r="T310" s="33"/>
      <c r="U310" s="33"/>
      <c r="V310" s="33"/>
      <c r="W310" s="33"/>
      <c r="X310" s="33"/>
      <c r="Y310" s="33"/>
      <c r="Z310" s="131"/>
    </row>
    <row r="311" spans="1:26" ht="19.5" customHeight="1" x14ac:dyDescent="0.15">
      <c r="B311" s="131"/>
      <c r="C311" s="332"/>
      <c r="D311" s="146"/>
      <c r="E311" s="146"/>
      <c r="F311" s="146"/>
      <c r="G311" s="146"/>
      <c r="H311" s="146"/>
      <c r="I311" s="146"/>
      <c r="J311" s="146"/>
      <c r="K311" s="146"/>
      <c r="L311" s="146"/>
      <c r="M311" s="146"/>
      <c r="N311" s="146"/>
      <c r="O311" s="146"/>
      <c r="P311" s="335"/>
      <c r="Q311" s="335"/>
      <c r="R311" s="335"/>
      <c r="S311" s="335"/>
      <c r="T311" s="335"/>
      <c r="U311" s="335"/>
      <c r="V311" s="335"/>
      <c r="W311" s="336"/>
      <c r="X311" s="336"/>
      <c r="Y311" s="336"/>
      <c r="Z311" s="333"/>
    </row>
  </sheetData>
  <sheetProtection algorithmName="SHA-512" hashValue="JRJbcr7oIdON5Rc61m/FJAesjLmRvGwUkB3xyPK0ca0WoLZz4nlHfRps2PyMc+LY4La2S6Z/6TQz8+kAnIrlGA==" saltValue="RqgPP8lmN0rdmLVStzEhjA==" spinCount="100000" sheet="1" objects="1" scenarios="1"/>
  <dataConsolidate/>
  <mergeCells count="371">
    <mergeCell ref="L261:M261"/>
    <mergeCell ref="F246:K246"/>
    <mergeCell ref="L253:M253"/>
    <mergeCell ref="I71:Y71"/>
    <mergeCell ref="I63:M63"/>
    <mergeCell ref="F261:K261"/>
    <mergeCell ref="D267:Y267"/>
    <mergeCell ref="F250:K250"/>
    <mergeCell ref="F251:K251"/>
    <mergeCell ref="F252:K252"/>
    <mergeCell ref="F253:K253"/>
    <mergeCell ref="F254:K254"/>
    <mergeCell ref="F255:K255"/>
    <mergeCell ref="F256:K256"/>
    <mergeCell ref="F257:K257"/>
    <mergeCell ref="F258:K258"/>
    <mergeCell ref="N261:O261"/>
    <mergeCell ref="P261:Q261"/>
    <mergeCell ref="R261:T261"/>
    <mergeCell ref="L258:M258"/>
    <mergeCell ref="L259:M259"/>
    <mergeCell ref="N254:O254"/>
    <mergeCell ref="N255:O255"/>
    <mergeCell ref="N256:O256"/>
    <mergeCell ref="F260:K260"/>
    <mergeCell ref="E195:X195"/>
    <mergeCell ref="O200:P200"/>
    <mergeCell ref="W1:Z1"/>
    <mergeCell ref="I159:M159"/>
    <mergeCell ref="I22:Y22"/>
    <mergeCell ref="I24:Y24"/>
    <mergeCell ref="I169:Y169"/>
    <mergeCell ref="J15:Y15"/>
    <mergeCell ref="I28:Y28"/>
    <mergeCell ref="I38:Y38"/>
    <mergeCell ref="I87:Y87"/>
    <mergeCell ref="I126:Y126"/>
    <mergeCell ref="I30:Y30"/>
    <mergeCell ref="I40:M40"/>
    <mergeCell ref="J74:Y74"/>
    <mergeCell ref="I75:Y75"/>
    <mergeCell ref="J76:Y76"/>
    <mergeCell ref="I77:Y77"/>
    <mergeCell ref="I32:Y32"/>
    <mergeCell ref="I34:M34"/>
    <mergeCell ref="D111:Y111"/>
    <mergeCell ref="I112:Y112"/>
    <mergeCell ref="E15:H15"/>
    <mergeCell ref="C13:H13"/>
    <mergeCell ref="L251:M251"/>
    <mergeCell ref="L252:M252"/>
    <mergeCell ref="I118:M118"/>
    <mergeCell ref="I161:M161"/>
    <mergeCell ref="C190:H190"/>
    <mergeCell ref="E230:Y230"/>
    <mergeCell ref="N231:O231"/>
    <mergeCell ref="I124:M124"/>
    <mergeCell ref="I120:Y120"/>
    <mergeCell ref="I153:M153"/>
    <mergeCell ref="C150:H150"/>
    <mergeCell ref="I155:Y155"/>
    <mergeCell ref="O198:P198"/>
    <mergeCell ref="O199:P199"/>
    <mergeCell ref="E217:N217"/>
    <mergeCell ref="I225:M225"/>
    <mergeCell ref="C222:H222"/>
    <mergeCell ref="I163:Y163"/>
    <mergeCell ref="X231:Y231"/>
    <mergeCell ref="O209:P209"/>
    <mergeCell ref="I185:Y185"/>
    <mergeCell ref="U243:W243"/>
    <mergeCell ref="J193:Y193"/>
    <mergeCell ref="N257:O257"/>
    <mergeCell ref="L260:M260"/>
    <mergeCell ref="N260:O260"/>
    <mergeCell ref="P256:Q256"/>
    <mergeCell ref="P257:Q257"/>
    <mergeCell ref="R256:T256"/>
    <mergeCell ref="R257:T257"/>
    <mergeCell ref="R258:T258"/>
    <mergeCell ref="R259:T259"/>
    <mergeCell ref="P260:Q260"/>
    <mergeCell ref="F248:K248"/>
    <mergeCell ref="F249:K249"/>
    <mergeCell ref="F259:K259"/>
    <mergeCell ref="F234:K234"/>
    <mergeCell ref="F235:K235"/>
    <mergeCell ref="F236:K236"/>
    <mergeCell ref="F237:K237"/>
    <mergeCell ref="F238:K238"/>
    <mergeCell ref="F243:K243"/>
    <mergeCell ref="F244:K244"/>
    <mergeCell ref="F245:K245"/>
    <mergeCell ref="F239:K239"/>
    <mergeCell ref="F240:K240"/>
    <mergeCell ref="P253:Q253"/>
    <mergeCell ref="F241:K241"/>
    <mergeCell ref="F242:K242"/>
    <mergeCell ref="I26:Y26"/>
    <mergeCell ref="C60:H60"/>
    <mergeCell ref="I73:Y73"/>
    <mergeCell ref="C109:H109"/>
    <mergeCell ref="I192:M192"/>
    <mergeCell ref="C174:H174"/>
    <mergeCell ref="D176:Y176"/>
    <mergeCell ref="I177:Y177"/>
    <mergeCell ref="I179:Y179"/>
    <mergeCell ref="I181:Y181"/>
    <mergeCell ref="I183:Y183"/>
    <mergeCell ref="L234:M234"/>
    <mergeCell ref="L235:M235"/>
    <mergeCell ref="L236:M236"/>
    <mergeCell ref="I157:Y157"/>
    <mergeCell ref="I165:M165"/>
    <mergeCell ref="I167:M167"/>
    <mergeCell ref="J226:Y226"/>
    <mergeCell ref="E196:P196"/>
    <mergeCell ref="P235:Q235"/>
    <mergeCell ref="P236:Q236"/>
    <mergeCell ref="O197:P197"/>
    <mergeCell ref="I20:M20"/>
    <mergeCell ref="I85:M85"/>
    <mergeCell ref="I114:Y114"/>
    <mergeCell ref="I116:Y116"/>
    <mergeCell ref="I122:M122"/>
    <mergeCell ref="I36:M36"/>
    <mergeCell ref="I69:M69"/>
    <mergeCell ref="I79:Y79"/>
    <mergeCell ref="I81:Y81"/>
    <mergeCell ref="P34:Q34"/>
    <mergeCell ref="P83:Q83"/>
    <mergeCell ref="I83:M83"/>
    <mergeCell ref="P122:Q122"/>
    <mergeCell ref="H197:N197"/>
    <mergeCell ref="O215:P215"/>
    <mergeCell ref="X232:Y232"/>
    <mergeCell ref="U233:W233"/>
    <mergeCell ref="L247:M247"/>
    <mergeCell ref="U244:W244"/>
    <mergeCell ref="L246:M246"/>
    <mergeCell ref="F232:K232"/>
    <mergeCell ref="F233:K233"/>
    <mergeCell ref="R232:T232"/>
    <mergeCell ref="P241:Q241"/>
    <mergeCell ref="N246:O246"/>
    <mergeCell ref="P232:Q232"/>
    <mergeCell ref="P233:Q233"/>
    <mergeCell ref="L241:M241"/>
    <mergeCell ref="R241:T241"/>
    <mergeCell ref="U234:W234"/>
    <mergeCell ref="U236:W236"/>
    <mergeCell ref="U237:W237"/>
    <mergeCell ref="U238:W238"/>
    <mergeCell ref="U239:W239"/>
    <mergeCell ref="U240:W240"/>
    <mergeCell ref="F247:K247"/>
    <mergeCell ref="N247:O247"/>
    <mergeCell ref="L243:M243"/>
    <mergeCell ref="L242:M242"/>
    <mergeCell ref="O202:P202"/>
    <mergeCell ref="N232:O232"/>
    <mergeCell ref="N233:O233"/>
    <mergeCell ref="U231:W231"/>
    <mergeCell ref="E231:K231"/>
    <mergeCell ref="R231:T231"/>
    <mergeCell ref="P225:Q225"/>
    <mergeCell ref="E198:E213"/>
    <mergeCell ref="H205:H207"/>
    <mergeCell ref="H201:H203"/>
    <mergeCell ref="F208:G209"/>
    <mergeCell ref="F198:G199"/>
    <mergeCell ref="O210:P210"/>
    <mergeCell ref="O211:P211"/>
    <mergeCell ref="O212:P212"/>
    <mergeCell ref="O213:P213"/>
    <mergeCell ref="E215:N215"/>
    <mergeCell ref="E216:N216"/>
    <mergeCell ref="I227:M227"/>
    <mergeCell ref="L231:M231"/>
    <mergeCell ref="P231:Q231"/>
    <mergeCell ref="O217:P217"/>
    <mergeCell ref="O216:P216"/>
    <mergeCell ref="N236:O236"/>
    <mergeCell ref="R248:T248"/>
    <mergeCell ref="R240:T240"/>
    <mergeCell ref="R234:T234"/>
    <mergeCell ref="R235:T235"/>
    <mergeCell ref="R236:T236"/>
    <mergeCell ref="R237:T237"/>
    <mergeCell ref="N240:O240"/>
    <mergeCell ref="N245:O245"/>
    <mergeCell ref="R239:T239"/>
    <mergeCell ref="R245:T245"/>
    <mergeCell ref="R246:T246"/>
    <mergeCell ref="R247:T247"/>
    <mergeCell ref="R242:T242"/>
    <mergeCell ref="R243:T243"/>
    <mergeCell ref="R244:T244"/>
    <mergeCell ref="P247:Q247"/>
    <mergeCell ref="P246:Q246"/>
    <mergeCell ref="P244:Q244"/>
    <mergeCell ref="P239:Q239"/>
    <mergeCell ref="P240:Q240"/>
    <mergeCell ref="X259:Y259"/>
    <mergeCell ref="X260:Y260"/>
    <mergeCell ref="U257:W257"/>
    <mergeCell ref="U259:W259"/>
    <mergeCell ref="X255:Y255"/>
    <mergeCell ref="U242:W242"/>
    <mergeCell ref="R249:T249"/>
    <mergeCell ref="R250:T250"/>
    <mergeCell ref="U245:W245"/>
    <mergeCell ref="R260:T260"/>
    <mergeCell ref="X251:Y251"/>
    <mergeCell ref="X254:Y254"/>
    <mergeCell ref="X256:Y256"/>
    <mergeCell ref="X252:Y252"/>
    <mergeCell ref="U246:W246"/>
    <mergeCell ref="U247:W247"/>
    <mergeCell ref="U248:W248"/>
    <mergeCell ref="U249:W249"/>
    <mergeCell ref="U250:W250"/>
    <mergeCell ref="U251:W251"/>
    <mergeCell ref="X253:Y253"/>
    <mergeCell ref="X246:Y246"/>
    <mergeCell ref="X247:Y247"/>
    <mergeCell ref="X248:Y248"/>
    <mergeCell ref="X237:Y237"/>
    <mergeCell ref="X241:Y241"/>
    <mergeCell ref="U235:W235"/>
    <mergeCell ref="J291:Y291"/>
    <mergeCell ref="J289:Y289"/>
    <mergeCell ref="P285:Q285"/>
    <mergeCell ref="P286:Q286"/>
    <mergeCell ref="I292:T292"/>
    <mergeCell ref="I288:L288"/>
    <mergeCell ref="X238:Y238"/>
    <mergeCell ref="X239:Y239"/>
    <mergeCell ref="X240:Y240"/>
    <mergeCell ref="X243:Y243"/>
    <mergeCell ref="X244:Y244"/>
    <mergeCell ref="X245:Y245"/>
    <mergeCell ref="U254:W254"/>
    <mergeCell ref="U255:W255"/>
    <mergeCell ref="U256:W256"/>
    <mergeCell ref="X258:Y258"/>
    <mergeCell ref="X261:Y261"/>
    <mergeCell ref="X249:Y249"/>
    <mergeCell ref="X250:Y250"/>
    <mergeCell ref="U252:W252"/>
    <mergeCell ref="U253:W253"/>
    <mergeCell ref="X257:Y257"/>
    <mergeCell ref="R238:T238"/>
    <mergeCell ref="U241:W241"/>
    <mergeCell ref="E310:Y310"/>
    <mergeCell ref="J298:Y298"/>
    <mergeCell ref="J300:Y300"/>
    <mergeCell ref="J302:Y302"/>
    <mergeCell ref="C306:H306"/>
    <mergeCell ref="J293:Y293"/>
    <mergeCell ref="I301:L301"/>
    <mergeCell ref="I297:L297"/>
    <mergeCell ref="I299:L299"/>
    <mergeCell ref="M295:N295"/>
    <mergeCell ref="E309:Y309"/>
    <mergeCell ref="M294:N294"/>
    <mergeCell ref="I294:L294"/>
    <mergeCell ref="I295:L295"/>
    <mergeCell ref="I290:L290"/>
    <mergeCell ref="E283:F284"/>
    <mergeCell ref="E285:F286"/>
    <mergeCell ref="P283:Q283"/>
    <mergeCell ref="P284:Q284"/>
    <mergeCell ref="J283:O283"/>
    <mergeCell ref="J284:O284"/>
    <mergeCell ref="H277:K279"/>
    <mergeCell ref="L277:N277"/>
    <mergeCell ref="L276:N276"/>
    <mergeCell ref="G271:K272"/>
    <mergeCell ref="G273:K273"/>
    <mergeCell ref="H274:K275"/>
    <mergeCell ref="F200:G203"/>
    <mergeCell ref="F204:G207"/>
    <mergeCell ref="F210:G211"/>
    <mergeCell ref="F212:G213"/>
    <mergeCell ref="L255:M255"/>
    <mergeCell ref="L237:M237"/>
    <mergeCell ref="L238:M238"/>
    <mergeCell ref="N241:O241"/>
    <mergeCell ref="N242:O242"/>
    <mergeCell ref="N243:O243"/>
    <mergeCell ref="N244:O244"/>
    <mergeCell ref="L239:M239"/>
    <mergeCell ref="L240:M240"/>
    <mergeCell ref="L244:M244"/>
    <mergeCell ref="N237:O237"/>
    <mergeCell ref="N238:O238"/>
    <mergeCell ref="N239:O239"/>
    <mergeCell ref="N248:O248"/>
    <mergeCell ref="O206:P206"/>
    <mergeCell ref="O207:P207"/>
    <mergeCell ref="O208:P208"/>
    <mergeCell ref="O203:P203"/>
    <mergeCell ref="O204:P204"/>
    <mergeCell ref="O205:P205"/>
    <mergeCell ref="L245:M245"/>
    <mergeCell ref="L232:M232"/>
    <mergeCell ref="L233:M233"/>
    <mergeCell ref="P242:Q242"/>
    <mergeCell ref="P245:Q245"/>
    <mergeCell ref="P243:Q243"/>
    <mergeCell ref="P237:Q237"/>
    <mergeCell ref="P238:Q238"/>
    <mergeCell ref="F219:X219"/>
    <mergeCell ref="E218:Y218"/>
    <mergeCell ref="R233:T233"/>
    <mergeCell ref="U232:W232"/>
    <mergeCell ref="X233:Y233"/>
    <mergeCell ref="X234:Y234"/>
    <mergeCell ref="X235:Y235"/>
    <mergeCell ref="X236:Y236"/>
    <mergeCell ref="N234:O234"/>
    <mergeCell ref="N235:O235"/>
    <mergeCell ref="O201:P201"/>
    <mergeCell ref="J285:O285"/>
    <mergeCell ref="J286:O286"/>
    <mergeCell ref="E274:F279"/>
    <mergeCell ref="G283:I283"/>
    <mergeCell ref="G284:I284"/>
    <mergeCell ref="G285:I285"/>
    <mergeCell ref="G286:I286"/>
    <mergeCell ref="E271:F273"/>
    <mergeCell ref="P234:Q234"/>
    <mergeCell ref="E282:Y282"/>
    <mergeCell ref="O273:S273"/>
    <mergeCell ref="H276:J276"/>
    <mergeCell ref="G274:G279"/>
    <mergeCell ref="F262:Y262"/>
    <mergeCell ref="C265:H265"/>
    <mergeCell ref="E269:Y269"/>
    <mergeCell ref="X242:Y242"/>
    <mergeCell ref="U261:W261"/>
    <mergeCell ref="P259:Q259"/>
    <mergeCell ref="P251:Q251"/>
    <mergeCell ref="P252:Q252"/>
    <mergeCell ref="R253:T253"/>
    <mergeCell ref="R251:T251"/>
    <mergeCell ref="R252:T252"/>
    <mergeCell ref="L248:M248"/>
    <mergeCell ref="L249:M249"/>
    <mergeCell ref="L250:M250"/>
    <mergeCell ref="U260:W260"/>
    <mergeCell ref="P249:Q249"/>
    <mergeCell ref="P250:Q250"/>
    <mergeCell ref="L254:M254"/>
    <mergeCell ref="P254:Q254"/>
    <mergeCell ref="P255:Q255"/>
    <mergeCell ref="N251:O251"/>
    <mergeCell ref="N252:O252"/>
    <mergeCell ref="N253:O253"/>
    <mergeCell ref="P258:Q258"/>
    <mergeCell ref="N258:O258"/>
    <mergeCell ref="N259:O259"/>
    <mergeCell ref="L256:M256"/>
    <mergeCell ref="L257:M257"/>
    <mergeCell ref="P248:Q248"/>
    <mergeCell ref="R254:T254"/>
    <mergeCell ref="R255:T255"/>
    <mergeCell ref="U258:W258"/>
    <mergeCell ref="N249:O249"/>
    <mergeCell ref="N250:O250"/>
  </mergeCells>
  <phoneticPr fontId="4"/>
  <conditionalFormatting sqref="I20:M20">
    <cfRule type="expression" dxfId="166" priority="167" stopIfTrue="1">
      <formula>$A20&lt;&gt;0</formula>
    </cfRule>
  </conditionalFormatting>
  <conditionalFormatting sqref="I22:Y22">
    <cfRule type="expression" dxfId="165" priority="166" stopIfTrue="1">
      <formula>$A22&lt;&gt;0</formula>
    </cfRule>
  </conditionalFormatting>
  <conditionalFormatting sqref="I24:Y24">
    <cfRule type="expression" dxfId="164" priority="165" stopIfTrue="1">
      <formula>$A24&lt;&gt;0</formula>
    </cfRule>
  </conditionalFormatting>
  <conditionalFormatting sqref="I26:Y26">
    <cfRule type="expression" dxfId="163" priority="164" stopIfTrue="1">
      <formula>$A26&lt;&gt;0</formula>
    </cfRule>
  </conditionalFormatting>
  <conditionalFormatting sqref="I28:Y28">
    <cfRule type="expression" dxfId="162" priority="163" stopIfTrue="1">
      <formula>$A28&lt;&gt;0</formula>
    </cfRule>
  </conditionalFormatting>
  <conditionalFormatting sqref="I30:Y30">
    <cfRule type="expression" dxfId="161" priority="162" stopIfTrue="1">
      <formula>$A30&lt;&gt;0</formula>
    </cfRule>
  </conditionalFormatting>
  <conditionalFormatting sqref="I32:Y32">
    <cfRule type="expression" dxfId="160" priority="161" stopIfTrue="1">
      <formula>$A32&lt;&gt;0</formula>
    </cfRule>
  </conditionalFormatting>
  <conditionalFormatting sqref="I34:M34">
    <cfRule type="expression" dxfId="159" priority="160" stopIfTrue="1">
      <formula>$A34&lt;&gt;0</formula>
    </cfRule>
  </conditionalFormatting>
  <conditionalFormatting sqref="I36:M36">
    <cfRule type="expression" dxfId="158" priority="159" stopIfTrue="1">
      <formula>$A36&lt;&gt;0</formula>
    </cfRule>
  </conditionalFormatting>
  <conditionalFormatting sqref="I38:Y38">
    <cfRule type="expression" dxfId="157" priority="158" stopIfTrue="1">
      <formula>$A38&lt;&gt;0</formula>
    </cfRule>
  </conditionalFormatting>
  <conditionalFormatting sqref="I40:M40">
    <cfRule type="expression" dxfId="156" priority="157" stopIfTrue="1">
      <formula>$A40&lt;&gt;0</formula>
    </cfRule>
  </conditionalFormatting>
  <conditionalFormatting sqref="I63:M63">
    <cfRule type="expression" dxfId="155" priority="156" stopIfTrue="1">
      <formula>$A63&lt;&gt;0</formula>
    </cfRule>
  </conditionalFormatting>
  <conditionalFormatting sqref="I69:M69">
    <cfRule type="expression" dxfId="154" priority="155" stopIfTrue="1">
      <formula>$A69&lt;&gt;0</formula>
    </cfRule>
  </conditionalFormatting>
  <conditionalFormatting sqref="I71:Y71">
    <cfRule type="expression" dxfId="153" priority="154" stopIfTrue="1">
      <formula>$A71&lt;&gt;0</formula>
    </cfRule>
  </conditionalFormatting>
  <conditionalFormatting sqref="I73:Y73">
    <cfRule type="expression" dxfId="152" priority="153" stopIfTrue="1">
      <formula>$A73&lt;&gt;0</formula>
    </cfRule>
  </conditionalFormatting>
  <conditionalFormatting sqref="I75:Y75">
    <cfRule type="expression" dxfId="151" priority="152" stopIfTrue="1">
      <formula>$A75&lt;&gt;0</formula>
    </cfRule>
  </conditionalFormatting>
  <conditionalFormatting sqref="I77:Y77">
    <cfRule type="expression" dxfId="150" priority="151" stopIfTrue="1">
      <formula>$A77&lt;&gt;0</formula>
    </cfRule>
  </conditionalFormatting>
  <conditionalFormatting sqref="I79:Y79">
    <cfRule type="expression" dxfId="149" priority="150" stopIfTrue="1">
      <formula>$A79&lt;&gt;0</formula>
    </cfRule>
  </conditionalFormatting>
  <conditionalFormatting sqref="I81:Y81">
    <cfRule type="expression" dxfId="148" priority="149" stopIfTrue="1">
      <formula>$A81&lt;&gt;0</formula>
    </cfRule>
  </conditionalFormatting>
  <conditionalFormatting sqref="I83:M83">
    <cfRule type="expression" dxfId="147" priority="148" stopIfTrue="1">
      <formula>$A83&lt;&gt;0</formula>
    </cfRule>
  </conditionalFormatting>
  <conditionalFormatting sqref="P83:Q83">
    <cfRule type="expression" dxfId="146" priority="147" stopIfTrue="1">
      <formula>$A84&lt;&gt;0</formula>
    </cfRule>
  </conditionalFormatting>
  <conditionalFormatting sqref="I85:M85">
    <cfRule type="expression" dxfId="145" priority="146" stopIfTrue="1">
      <formula>$A85&lt;&gt;0</formula>
    </cfRule>
  </conditionalFormatting>
  <conditionalFormatting sqref="I87:Y87">
    <cfRule type="expression" dxfId="144" priority="145" stopIfTrue="1">
      <formula>$A87&lt;&gt;0</formula>
    </cfRule>
  </conditionalFormatting>
  <conditionalFormatting sqref="I114:Y114">
    <cfRule type="expression" dxfId="143" priority="144" stopIfTrue="1">
      <formula>$A114&lt;&gt;0</formula>
    </cfRule>
  </conditionalFormatting>
  <conditionalFormatting sqref="I116:Y116">
    <cfRule type="expression" dxfId="142" priority="143" stopIfTrue="1">
      <formula>$A116&lt;&gt;0</formula>
    </cfRule>
  </conditionalFormatting>
  <conditionalFormatting sqref="I120:Y120">
    <cfRule type="expression" dxfId="141" priority="142" stopIfTrue="1">
      <formula>$A120&lt;&gt;0</formula>
    </cfRule>
  </conditionalFormatting>
  <conditionalFormatting sqref="I122:M122">
    <cfRule type="expression" dxfId="140" priority="141" stopIfTrue="1">
      <formula>$A122&lt;&gt;0</formula>
    </cfRule>
  </conditionalFormatting>
  <conditionalFormatting sqref="I124:M124">
    <cfRule type="expression" dxfId="139" priority="140" stopIfTrue="1">
      <formula>$A124&lt;&gt;0</formula>
    </cfRule>
  </conditionalFormatting>
  <conditionalFormatting sqref="I126:Y126">
    <cfRule type="expression" dxfId="138" priority="139" stopIfTrue="1">
      <formula>$A126&lt;&gt;0</formula>
    </cfRule>
  </conditionalFormatting>
  <conditionalFormatting sqref="I153:M153">
    <cfRule type="expression" dxfId="137" priority="138" stopIfTrue="1">
      <formula>$A153&lt;&gt;0</formula>
    </cfRule>
  </conditionalFormatting>
  <conditionalFormatting sqref="I155:Y155">
    <cfRule type="expression" dxfId="136" priority="137" stopIfTrue="1">
      <formula>$A155&lt;&gt;0</formula>
    </cfRule>
  </conditionalFormatting>
  <conditionalFormatting sqref="I157:Y157">
    <cfRule type="expression" dxfId="135" priority="136" stopIfTrue="1">
      <formula>$A157&lt;&gt;0</formula>
    </cfRule>
  </conditionalFormatting>
  <conditionalFormatting sqref="I159:M159">
    <cfRule type="expression" dxfId="134" priority="135" stopIfTrue="1">
      <formula>$A159&lt;&gt;0</formula>
    </cfRule>
  </conditionalFormatting>
  <conditionalFormatting sqref="I161:M161">
    <cfRule type="expression" dxfId="133" priority="134" stopIfTrue="1">
      <formula>$A161&lt;&gt;0</formula>
    </cfRule>
  </conditionalFormatting>
  <conditionalFormatting sqref="I163:Y163">
    <cfRule type="expression" dxfId="132" priority="133" stopIfTrue="1">
      <formula>$A163&lt;&gt;0</formula>
    </cfRule>
  </conditionalFormatting>
  <conditionalFormatting sqref="I165:M165">
    <cfRule type="expression" dxfId="131" priority="132" stopIfTrue="1">
      <formula>$A165&lt;&gt;0</formula>
    </cfRule>
  </conditionalFormatting>
  <conditionalFormatting sqref="I167:M167">
    <cfRule type="expression" dxfId="130" priority="131" stopIfTrue="1">
      <formula>$A167&lt;&gt;0</formula>
    </cfRule>
  </conditionalFormatting>
  <conditionalFormatting sqref="I169:Y169">
    <cfRule type="expression" dxfId="129" priority="130" stopIfTrue="1">
      <formula>$A169&lt;&gt;0</formula>
    </cfRule>
  </conditionalFormatting>
  <conditionalFormatting sqref="I192:M192">
    <cfRule type="expression" dxfId="128" priority="129" stopIfTrue="1">
      <formula>$A192&lt;&gt;0</formula>
    </cfRule>
  </conditionalFormatting>
  <conditionalFormatting sqref="I225:M225">
    <cfRule type="expression" dxfId="127" priority="128" stopIfTrue="1">
      <formula>TRIM($I225)=""</formula>
    </cfRule>
  </conditionalFormatting>
  <conditionalFormatting sqref="P225:Q225">
    <cfRule type="expression" dxfId="126" priority="127" stopIfTrue="1">
      <formula>OR(NOT(ISNUMBER(VALUE($P225))), TRIM($P225)="", LEN($P225)&lt;&gt;6)</formula>
    </cfRule>
  </conditionalFormatting>
  <conditionalFormatting sqref="I227:M227">
    <cfRule type="expression" dxfId="125" priority="126" stopIfTrue="1">
      <formula>$A227&lt;&gt;0</formula>
    </cfRule>
  </conditionalFormatting>
  <conditionalFormatting sqref="L232:M232">
    <cfRule type="expression" dxfId="124" priority="125" stopIfTrue="1">
      <formula>希望&lt;&gt;0</formula>
    </cfRule>
  </conditionalFormatting>
  <conditionalFormatting sqref="N232:O232">
    <cfRule type="expression" dxfId="123" priority="124" stopIfTrue="1">
      <formula>AND($A232&lt;&gt;0, TRIM($N232)="")</formula>
    </cfRule>
  </conditionalFormatting>
  <conditionalFormatting sqref="P232:Q232">
    <cfRule type="expression" dxfId="122" priority="123" stopIfTrue="1">
      <formula>AND($A232&lt;&gt;0, TRIM($P232)="")</formula>
    </cfRule>
  </conditionalFormatting>
  <conditionalFormatting sqref="R232:T232">
    <cfRule type="expression" dxfId="121" priority="122" stopIfTrue="1">
      <formula>AND($A232&lt;&gt;0, TRIM($R232)="")</formula>
    </cfRule>
  </conditionalFormatting>
  <conditionalFormatting sqref="X232:Y232">
    <cfRule type="expression" dxfId="120" priority="121" stopIfTrue="1">
      <formula>AND($A232&lt;&gt;0, TRIM($X232)="")</formula>
    </cfRule>
  </conditionalFormatting>
  <conditionalFormatting sqref="L233:M233">
    <cfRule type="expression" dxfId="119" priority="120" stopIfTrue="1">
      <formula>希望&lt;&gt;0</formula>
    </cfRule>
  </conditionalFormatting>
  <conditionalFormatting sqref="N233:O233">
    <cfRule type="expression" dxfId="118" priority="119" stopIfTrue="1">
      <formula>AND($A233&lt;&gt;0, TRIM($N233)="")</formula>
    </cfRule>
  </conditionalFormatting>
  <conditionalFormatting sqref="P233:Q233">
    <cfRule type="expression" dxfId="117" priority="118" stopIfTrue="1">
      <formula>AND($A233&lt;&gt;0, TRIM($P233)="")</formula>
    </cfRule>
  </conditionalFormatting>
  <conditionalFormatting sqref="R233:T233">
    <cfRule type="expression" dxfId="116" priority="117" stopIfTrue="1">
      <formula>AND($A233&lt;&gt;0, TRIM($R233)="")</formula>
    </cfRule>
  </conditionalFormatting>
  <conditionalFormatting sqref="X233:Y233">
    <cfRule type="expression" dxfId="115" priority="116" stopIfTrue="1">
      <formula>AND($A233&lt;&gt;0, TRIM($X233)="")</formula>
    </cfRule>
  </conditionalFormatting>
  <conditionalFormatting sqref="L234:M234">
    <cfRule type="expression" dxfId="114" priority="115" stopIfTrue="1">
      <formula>希望&lt;&gt;0</formula>
    </cfRule>
  </conditionalFormatting>
  <conditionalFormatting sqref="N234:O234">
    <cfRule type="expression" dxfId="113" priority="114" stopIfTrue="1">
      <formula>AND($A234&lt;&gt;0, TRIM($N234)="")</formula>
    </cfRule>
  </conditionalFormatting>
  <conditionalFormatting sqref="P234:Q234">
    <cfRule type="expression" dxfId="112" priority="113" stopIfTrue="1">
      <formula>AND($A234&lt;&gt;0, TRIM($P234)="")</formula>
    </cfRule>
  </conditionalFormatting>
  <conditionalFormatting sqref="R234:T234">
    <cfRule type="expression" dxfId="111" priority="112" stopIfTrue="1">
      <formula>AND($A234&lt;&gt;0, TRIM($R234)="")</formula>
    </cfRule>
  </conditionalFormatting>
  <conditionalFormatting sqref="L235:M235">
    <cfRule type="expression" dxfId="110" priority="111" stopIfTrue="1">
      <formula>希望&lt;&gt;0</formula>
    </cfRule>
  </conditionalFormatting>
  <conditionalFormatting sqref="N235:O235">
    <cfRule type="expression" dxfId="109" priority="110" stopIfTrue="1">
      <formula>AND($A235&lt;&gt;0, TRIM($N235)="")</formula>
    </cfRule>
  </conditionalFormatting>
  <conditionalFormatting sqref="P235:Q235">
    <cfRule type="expression" dxfId="108" priority="109" stopIfTrue="1">
      <formula>AND($A235&lt;&gt;0, TRIM($P235)="")</formula>
    </cfRule>
  </conditionalFormatting>
  <conditionalFormatting sqref="R235:T235">
    <cfRule type="expression" dxfId="107" priority="108" stopIfTrue="1">
      <formula>AND($A235&lt;&gt;0, TRIM($R235)="")</formula>
    </cfRule>
  </conditionalFormatting>
  <conditionalFormatting sqref="L236:M236">
    <cfRule type="expression" dxfId="106" priority="107" stopIfTrue="1">
      <formula>希望&lt;&gt;0</formula>
    </cfRule>
  </conditionalFormatting>
  <conditionalFormatting sqref="N236:O236">
    <cfRule type="expression" dxfId="105" priority="106" stopIfTrue="1">
      <formula>AND($A236&lt;&gt;0, TRIM($N236)="")</formula>
    </cfRule>
  </conditionalFormatting>
  <conditionalFormatting sqref="P236:Q236">
    <cfRule type="expression" dxfId="104" priority="105" stopIfTrue="1">
      <formula>AND($A236&lt;&gt;0, TRIM($P236)="")</formula>
    </cfRule>
  </conditionalFormatting>
  <conditionalFormatting sqref="R236:T236">
    <cfRule type="expression" dxfId="103" priority="104" stopIfTrue="1">
      <formula>AND($A236&lt;&gt;0, TRIM($R236)="")</formula>
    </cfRule>
  </conditionalFormatting>
  <conditionalFormatting sqref="L237:M237">
    <cfRule type="expression" dxfId="102" priority="103" stopIfTrue="1">
      <formula>希望&lt;&gt;0</formula>
    </cfRule>
  </conditionalFormatting>
  <conditionalFormatting sqref="N237:O237">
    <cfRule type="expression" dxfId="101" priority="102" stopIfTrue="1">
      <formula>AND($A237&lt;&gt;0, TRIM($N237)="")</formula>
    </cfRule>
  </conditionalFormatting>
  <conditionalFormatting sqref="P237:Q237">
    <cfRule type="expression" dxfId="100" priority="101" stopIfTrue="1">
      <formula>AND($A237&lt;&gt;0, TRIM($P237)="")</formula>
    </cfRule>
  </conditionalFormatting>
  <conditionalFormatting sqref="R237:T237">
    <cfRule type="expression" dxfId="99" priority="100" stopIfTrue="1">
      <formula>AND($A237&lt;&gt;0, TRIM($R237)="")</formula>
    </cfRule>
  </conditionalFormatting>
  <conditionalFormatting sqref="L238:M238">
    <cfRule type="expression" dxfId="98" priority="99" stopIfTrue="1">
      <formula>希望&lt;&gt;0</formula>
    </cfRule>
  </conditionalFormatting>
  <conditionalFormatting sqref="N238:O238">
    <cfRule type="expression" dxfId="97" priority="98" stopIfTrue="1">
      <formula>AND($A238&lt;&gt;0, TRIM($N238)="")</formula>
    </cfRule>
  </conditionalFormatting>
  <conditionalFormatting sqref="P238:Q238">
    <cfRule type="expression" dxfId="96" priority="97" stopIfTrue="1">
      <formula>AND($A238&lt;&gt;0, TRIM($P238)="")</formula>
    </cfRule>
  </conditionalFormatting>
  <conditionalFormatting sqref="R238:T238">
    <cfRule type="expression" dxfId="95" priority="96" stopIfTrue="1">
      <formula>AND($A238&lt;&gt;0, TRIM($R238)="")</formula>
    </cfRule>
  </conditionalFormatting>
  <conditionalFormatting sqref="L239:M239">
    <cfRule type="expression" dxfId="94" priority="95" stopIfTrue="1">
      <formula>希望&lt;&gt;0</formula>
    </cfRule>
  </conditionalFormatting>
  <conditionalFormatting sqref="N239:O239">
    <cfRule type="expression" dxfId="93" priority="94" stopIfTrue="1">
      <formula>AND($A239&lt;&gt;0, TRIM($N239)="")</formula>
    </cfRule>
  </conditionalFormatting>
  <conditionalFormatting sqref="P239:Q239">
    <cfRule type="expression" dxfId="92" priority="93" stopIfTrue="1">
      <formula>AND($A239&lt;&gt;0, TRIM($P239)="")</formula>
    </cfRule>
  </conditionalFormatting>
  <conditionalFormatting sqref="R239:T239">
    <cfRule type="expression" dxfId="91" priority="92" stopIfTrue="1">
      <formula>AND($A239&lt;&gt;0, TRIM($R239)="")</formula>
    </cfRule>
  </conditionalFormatting>
  <conditionalFormatting sqref="X239:Y239">
    <cfRule type="expression" dxfId="90" priority="91" stopIfTrue="1">
      <formula>AND($A239&lt;&gt;0, TRIM($X239)="")</formula>
    </cfRule>
  </conditionalFormatting>
  <conditionalFormatting sqref="L240:M240">
    <cfRule type="expression" dxfId="89" priority="90" stopIfTrue="1">
      <formula>希望&lt;&gt;0</formula>
    </cfRule>
  </conditionalFormatting>
  <conditionalFormatting sqref="N240:O240">
    <cfRule type="expression" dxfId="88" priority="89" stopIfTrue="1">
      <formula>AND($A240&lt;&gt;0, TRIM($N240)="")</formula>
    </cfRule>
  </conditionalFormatting>
  <conditionalFormatting sqref="P240:Q240">
    <cfRule type="expression" dxfId="87" priority="88" stopIfTrue="1">
      <formula>AND($A240&lt;&gt;0, TRIM($P240)="")</formula>
    </cfRule>
  </conditionalFormatting>
  <conditionalFormatting sqref="R240:T240">
    <cfRule type="expression" dxfId="86" priority="87" stopIfTrue="1">
      <formula>AND($A240&lt;&gt;0, TRIM($R240)="")</formula>
    </cfRule>
  </conditionalFormatting>
  <conditionalFormatting sqref="X240:Y240">
    <cfRule type="expression" dxfId="85" priority="86" stopIfTrue="1">
      <formula>AND($A240&lt;&gt;0, TRIM($X240)="")</formula>
    </cfRule>
  </conditionalFormatting>
  <conditionalFormatting sqref="L241:M241">
    <cfRule type="expression" dxfId="84" priority="85" stopIfTrue="1">
      <formula>希望&lt;&gt;0</formula>
    </cfRule>
  </conditionalFormatting>
  <conditionalFormatting sqref="N241:O241">
    <cfRule type="expression" dxfId="83" priority="84" stopIfTrue="1">
      <formula>AND($A241&lt;&gt;0, TRIM($N241)="")</formula>
    </cfRule>
  </conditionalFormatting>
  <conditionalFormatting sqref="P241:Q241">
    <cfRule type="expression" dxfId="82" priority="83" stopIfTrue="1">
      <formula>AND($A241&lt;&gt;0, TRIM($P241)="")</formula>
    </cfRule>
  </conditionalFormatting>
  <conditionalFormatting sqref="R241:T241">
    <cfRule type="expression" dxfId="81" priority="82" stopIfTrue="1">
      <formula>AND($A241&lt;&gt;0, TRIM($R241)="")</formula>
    </cfRule>
  </conditionalFormatting>
  <conditionalFormatting sqref="L242:M242">
    <cfRule type="expression" dxfId="80" priority="81" stopIfTrue="1">
      <formula>希望&lt;&gt;0</formula>
    </cfRule>
  </conditionalFormatting>
  <conditionalFormatting sqref="N242:O242">
    <cfRule type="expression" dxfId="79" priority="80" stopIfTrue="1">
      <formula>AND($A242&lt;&gt;0, TRIM($N242)="")</formula>
    </cfRule>
  </conditionalFormatting>
  <conditionalFormatting sqref="P242:Q242">
    <cfRule type="expression" dxfId="78" priority="79" stopIfTrue="1">
      <formula>AND($A242&lt;&gt;0, TRIM($P242)="")</formula>
    </cfRule>
  </conditionalFormatting>
  <conditionalFormatting sqref="R242:T242">
    <cfRule type="expression" dxfId="77" priority="78" stopIfTrue="1">
      <formula>AND($A242&lt;&gt;0, TRIM($R242)="")</formula>
    </cfRule>
  </conditionalFormatting>
  <conditionalFormatting sqref="L243:M243">
    <cfRule type="expression" dxfId="76" priority="77" stopIfTrue="1">
      <formula>希望&lt;&gt;0</formula>
    </cfRule>
  </conditionalFormatting>
  <conditionalFormatting sqref="N243:O243">
    <cfRule type="expression" dxfId="75" priority="76" stopIfTrue="1">
      <formula>AND($A243&lt;&gt;0, TRIM($N243)="")</formula>
    </cfRule>
  </conditionalFormatting>
  <conditionalFormatting sqref="P243:Q243">
    <cfRule type="expression" dxfId="74" priority="75" stopIfTrue="1">
      <formula>AND($A243&lt;&gt;0, TRIM($P243)="")</formula>
    </cfRule>
  </conditionalFormatting>
  <conditionalFormatting sqref="R243:T243">
    <cfRule type="expression" dxfId="73" priority="74" stopIfTrue="1">
      <formula>AND($A243&lt;&gt;0, TRIM($R243)="")</formula>
    </cfRule>
  </conditionalFormatting>
  <conditionalFormatting sqref="L244:M244">
    <cfRule type="expression" dxfId="72" priority="73" stopIfTrue="1">
      <formula>希望&lt;&gt;0</formula>
    </cfRule>
  </conditionalFormatting>
  <conditionalFormatting sqref="N244:O244">
    <cfRule type="expression" dxfId="71" priority="72" stopIfTrue="1">
      <formula>AND($A244&lt;&gt;0, TRIM($N244)="")</formula>
    </cfRule>
  </conditionalFormatting>
  <conditionalFormatting sqref="P244:Q244">
    <cfRule type="expression" dxfId="70" priority="71" stopIfTrue="1">
      <formula>AND($A244&lt;&gt;0, TRIM($P244)="")</formula>
    </cfRule>
  </conditionalFormatting>
  <conditionalFormatting sqref="R244:T244">
    <cfRule type="expression" dxfId="69" priority="70" stopIfTrue="1">
      <formula>AND($A244&lt;&gt;0, TRIM($R244)="")</formula>
    </cfRule>
  </conditionalFormatting>
  <conditionalFormatting sqref="X244:Y244">
    <cfRule type="expression" dxfId="68" priority="69" stopIfTrue="1">
      <formula>AND($A244&lt;&gt;0, TRIM($X244)="")</formula>
    </cfRule>
  </conditionalFormatting>
  <conditionalFormatting sqref="L245:M245">
    <cfRule type="expression" dxfId="67" priority="68" stopIfTrue="1">
      <formula>希望&lt;&gt;0</formula>
    </cfRule>
  </conditionalFormatting>
  <conditionalFormatting sqref="N245:O245">
    <cfRule type="expression" dxfId="66" priority="67" stopIfTrue="1">
      <formula>AND($A245&lt;&gt;0, TRIM($N245)="")</formula>
    </cfRule>
  </conditionalFormatting>
  <conditionalFormatting sqref="P245:Q245">
    <cfRule type="expression" dxfId="65" priority="66" stopIfTrue="1">
      <formula>AND($A245&lt;&gt;0, TRIM($P245)="")</formula>
    </cfRule>
  </conditionalFormatting>
  <conditionalFormatting sqref="R245:T245">
    <cfRule type="expression" dxfId="64" priority="65" stopIfTrue="1">
      <formula>AND($A245&lt;&gt;0, TRIM($R245)="")</formula>
    </cfRule>
  </conditionalFormatting>
  <conditionalFormatting sqref="L246:M246">
    <cfRule type="expression" dxfId="63" priority="64" stopIfTrue="1">
      <formula>希望&lt;&gt;0</formula>
    </cfRule>
  </conditionalFormatting>
  <conditionalFormatting sqref="N246:O246">
    <cfRule type="expression" dxfId="62" priority="63" stopIfTrue="1">
      <formula>AND($A246&lt;&gt;0, TRIM($N246)="")</formula>
    </cfRule>
  </conditionalFormatting>
  <conditionalFormatting sqref="P246:Q246">
    <cfRule type="expression" dxfId="61" priority="62" stopIfTrue="1">
      <formula>AND($A246&lt;&gt;0, TRIM($P246)="")</formula>
    </cfRule>
  </conditionalFormatting>
  <conditionalFormatting sqref="R246:T246">
    <cfRule type="expression" dxfId="60" priority="61" stopIfTrue="1">
      <formula>AND($A246&lt;&gt;0, TRIM($R246)="")</formula>
    </cfRule>
  </conditionalFormatting>
  <conditionalFormatting sqref="L247:M247">
    <cfRule type="expression" dxfId="59" priority="60" stopIfTrue="1">
      <formula>希望&lt;&gt;0</formula>
    </cfRule>
  </conditionalFormatting>
  <conditionalFormatting sqref="N247:O247">
    <cfRule type="expression" dxfId="58" priority="59" stopIfTrue="1">
      <formula>AND($A247&lt;&gt;0, TRIM($N247)="")</formula>
    </cfRule>
  </conditionalFormatting>
  <conditionalFormatting sqref="P247:Q247">
    <cfRule type="expression" dxfId="57" priority="58" stopIfTrue="1">
      <formula>AND($A247&lt;&gt;0, TRIM($P247)="")</formula>
    </cfRule>
  </conditionalFormatting>
  <conditionalFormatting sqref="R247:T247">
    <cfRule type="expression" dxfId="56" priority="57" stopIfTrue="1">
      <formula>AND($A247&lt;&gt;0, TRIM($R247)="")</formula>
    </cfRule>
  </conditionalFormatting>
  <conditionalFormatting sqref="L248:M248">
    <cfRule type="expression" dxfId="55" priority="56" stopIfTrue="1">
      <formula>希望&lt;&gt;0</formula>
    </cfRule>
  </conditionalFormatting>
  <conditionalFormatting sqref="N248:O248">
    <cfRule type="expression" dxfId="54" priority="55" stopIfTrue="1">
      <formula>AND($A248&lt;&gt;0, TRIM($N248)="")</formula>
    </cfRule>
  </conditionalFormatting>
  <conditionalFormatting sqref="P248:Q248">
    <cfRule type="expression" dxfId="53" priority="54" stopIfTrue="1">
      <formula>AND($A248&lt;&gt;0, TRIM($P248)="")</formula>
    </cfRule>
  </conditionalFormatting>
  <conditionalFormatting sqref="R248:T248">
    <cfRule type="expression" dxfId="52" priority="53" stopIfTrue="1">
      <formula>AND($A248&lt;&gt;0, TRIM($R248)="")</formula>
    </cfRule>
  </conditionalFormatting>
  <conditionalFormatting sqref="L249:M249">
    <cfRule type="expression" dxfId="51" priority="52" stopIfTrue="1">
      <formula>希望&lt;&gt;0</formula>
    </cfRule>
  </conditionalFormatting>
  <conditionalFormatting sqref="N249:O249">
    <cfRule type="expression" dxfId="50" priority="51" stopIfTrue="1">
      <formula>AND($A249&lt;&gt;0, TRIM($N249)="")</formula>
    </cfRule>
  </conditionalFormatting>
  <conditionalFormatting sqref="P249:Q249">
    <cfRule type="expression" dxfId="49" priority="50" stopIfTrue="1">
      <formula>AND($A249&lt;&gt;0, TRIM($P249)="")</formula>
    </cfRule>
  </conditionalFormatting>
  <conditionalFormatting sqref="R249:T249">
    <cfRule type="expression" dxfId="48" priority="49" stopIfTrue="1">
      <formula>AND($A249&lt;&gt;0, TRIM($R249)="")</formula>
    </cfRule>
  </conditionalFormatting>
  <conditionalFormatting sqref="L250:M250">
    <cfRule type="expression" dxfId="47" priority="48" stopIfTrue="1">
      <formula>希望&lt;&gt;0</formula>
    </cfRule>
  </conditionalFormatting>
  <conditionalFormatting sqref="N250:O250">
    <cfRule type="expression" dxfId="46" priority="47" stopIfTrue="1">
      <formula>AND($A250&lt;&gt;0, TRIM($N250)="")</formula>
    </cfRule>
  </conditionalFormatting>
  <conditionalFormatting sqref="P250:Q250">
    <cfRule type="expression" dxfId="45" priority="46" stopIfTrue="1">
      <formula>AND($A250&lt;&gt;0, TRIM($P250)="")</formula>
    </cfRule>
  </conditionalFormatting>
  <conditionalFormatting sqref="R250:T250">
    <cfRule type="expression" dxfId="44" priority="45" stopIfTrue="1">
      <formula>AND($A250&lt;&gt;0, TRIM($R250)="")</formula>
    </cfRule>
  </conditionalFormatting>
  <conditionalFormatting sqref="L251:M251">
    <cfRule type="expression" dxfId="43" priority="44" stopIfTrue="1">
      <formula>希望&lt;&gt;0</formula>
    </cfRule>
  </conditionalFormatting>
  <conditionalFormatting sqref="N251:O251">
    <cfRule type="expression" dxfId="42" priority="43" stopIfTrue="1">
      <formula>AND($A251&lt;&gt;0, TRIM($N251)="")</formula>
    </cfRule>
  </conditionalFormatting>
  <conditionalFormatting sqref="P251:Q251">
    <cfRule type="expression" dxfId="41" priority="42" stopIfTrue="1">
      <formula>AND($A251&lt;&gt;0, TRIM($P251)="")</formula>
    </cfRule>
  </conditionalFormatting>
  <conditionalFormatting sqref="R251:T251">
    <cfRule type="expression" dxfId="40" priority="41" stopIfTrue="1">
      <formula>AND($A251&lt;&gt;0, TRIM($R251)="")</formula>
    </cfRule>
  </conditionalFormatting>
  <conditionalFormatting sqref="L252:M252">
    <cfRule type="expression" dxfId="39" priority="40" stopIfTrue="1">
      <formula>希望&lt;&gt;0</formula>
    </cfRule>
  </conditionalFormatting>
  <conditionalFormatting sqref="N252:O252">
    <cfRule type="expression" dxfId="38" priority="39" stopIfTrue="1">
      <formula>AND($A252&lt;&gt;0, TRIM($N252)="")</formula>
    </cfRule>
  </conditionalFormatting>
  <conditionalFormatting sqref="P252:Q252">
    <cfRule type="expression" dxfId="37" priority="38" stopIfTrue="1">
      <formula>AND($A252&lt;&gt;0, TRIM($P252)="")</formula>
    </cfRule>
  </conditionalFormatting>
  <conditionalFormatting sqref="R252:T252">
    <cfRule type="expression" dxfId="36" priority="37" stopIfTrue="1">
      <formula>AND($A252&lt;&gt;0, TRIM($R252)="")</formula>
    </cfRule>
  </conditionalFormatting>
  <conditionalFormatting sqref="L253:M253">
    <cfRule type="expression" dxfId="35" priority="36" stopIfTrue="1">
      <formula>希望&lt;&gt;0</formula>
    </cfRule>
  </conditionalFormatting>
  <conditionalFormatting sqref="N253:O253">
    <cfRule type="expression" dxfId="34" priority="35" stopIfTrue="1">
      <formula>AND($A253&lt;&gt;0, TRIM($N253)="")</formula>
    </cfRule>
  </conditionalFormatting>
  <conditionalFormatting sqref="P253:Q253">
    <cfRule type="expression" dxfId="33" priority="34" stopIfTrue="1">
      <formula>AND($A253&lt;&gt;0, TRIM($P253)="")</formula>
    </cfRule>
  </conditionalFormatting>
  <conditionalFormatting sqref="R253:T253">
    <cfRule type="expression" dxfId="32" priority="33" stopIfTrue="1">
      <formula>AND($A253&lt;&gt;0, TRIM($R253)="")</formula>
    </cfRule>
  </conditionalFormatting>
  <conditionalFormatting sqref="L254:M254">
    <cfRule type="expression" dxfId="31" priority="32" stopIfTrue="1">
      <formula>希望&lt;&gt;0</formula>
    </cfRule>
  </conditionalFormatting>
  <conditionalFormatting sqref="N254:O254">
    <cfRule type="expression" dxfId="30" priority="31" stopIfTrue="1">
      <formula>AND($A254&lt;&gt;0, TRIM($N254)="")</formula>
    </cfRule>
  </conditionalFormatting>
  <conditionalFormatting sqref="P254:Q254">
    <cfRule type="expression" dxfId="29" priority="30" stopIfTrue="1">
      <formula>AND($A254&lt;&gt;0, TRIM($P254)="")</formula>
    </cfRule>
  </conditionalFormatting>
  <conditionalFormatting sqref="R254:T254">
    <cfRule type="expression" dxfId="28" priority="29" stopIfTrue="1">
      <formula>AND($A254&lt;&gt;0, TRIM($R254)="")</formula>
    </cfRule>
  </conditionalFormatting>
  <conditionalFormatting sqref="L255:M255">
    <cfRule type="expression" dxfId="27" priority="28" stopIfTrue="1">
      <formula>希望&lt;&gt;0</formula>
    </cfRule>
  </conditionalFormatting>
  <conditionalFormatting sqref="N255:O255">
    <cfRule type="expression" dxfId="26" priority="27" stopIfTrue="1">
      <formula>AND($A255&lt;&gt;0, TRIM($N255)="")</formula>
    </cfRule>
  </conditionalFormatting>
  <conditionalFormatting sqref="P255:Q255">
    <cfRule type="expression" dxfId="25" priority="26" stopIfTrue="1">
      <formula>AND($A255&lt;&gt;0, TRIM($P255)="")</formula>
    </cfRule>
  </conditionalFormatting>
  <conditionalFormatting sqref="R255:T255">
    <cfRule type="expression" dxfId="24" priority="25" stopIfTrue="1">
      <formula>AND($A255&lt;&gt;0, TRIM($R255)="")</formula>
    </cfRule>
  </conditionalFormatting>
  <conditionalFormatting sqref="L256:M256">
    <cfRule type="expression" dxfId="23" priority="24" stopIfTrue="1">
      <formula>希望&lt;&gt;0</formula>
    </cfRule>
  </conditionalFormatting>
  <conditionalFormatting sqref="N256:O256">
    <cfRule type="expression" dxfId="22" priority="23" stopIfTrue="1">
      <formula>AND($A256&lt;&gt;0, TRIM($N256)="")</formula>
    </cfRule>
  </conditionalFormatting>
  <conditionalFormatting sqref="P256:Q256">
    <cfRule type="expression" dxfId="21" priority="22" stopIfTrue="1">
      <formula>AND($A256&lt;&gt;0, TRIM($P256)="")</formula>
    </cfRule>
  </conditionalFormatting>
  <conditionalFormatting sqref="R256:T256">
    <cfRule type="expression" dxfId="20" priority="21" stopIfTrue="1">
      <formula>AND($A256&lt;&gt;0, TRIM($R256)="")</formula>
    </cfRule>
  </conditionalFormatting>
  <conditionalFormatting sqref="L257:M257">
    <cfRule type="expression" dxfId="19" priority="20" stopIfTrue="1">
      <formula>希望&lt;&gt;0</formula>
    </cfRule>
  </conditionalFormatting>
  <conditionalFormatting sqref="N257:O257">
    <cfRule type="expression" dxfId="18" priority="19" stopIfTrue="1">
      <formula>AND($A257&lt;&gt;0, TRIM($N257)="")</formula>
    </cfRule>
  </conditionalFormatting>
  <conditionalFormatting sqref="P257:Q257">
    <cfRule type="expression" dxfId="17" priority="18" stopIfTrue="1">
      <formula>AND($A257&lt;&gt;0, TRIM($P257)="")</formula>
    </cfRule>
  </conditionalFormatting>
  <conditionalFormatting sqref="R257:T257">
    <cfRule type="expression" dxfId="16" priority="17" stopIfTrue="1">
      <formula>AND($A257&lt;&gt;0, TRIM($R257)="")</formula>
    </cfRule>
  </conditionalFormatting>
  <conditionalFormatting sqref="L258:M258">
    <cfRule type="expression" dxfId="15" priority="16" stopIfTrue="1">
      <formula>希望&lt;&gt;0</formula>
    </cfRule>
  </conditionalFormatting>
  <conditionalFormatting sqref="N258:O258">
    <cfRule type="expression" dxfId="14" priority="15" stopIfTrue="1">
      <formula>AND($A258&lt;&gt;0, TRIM($N258)="")</formula>
    </cfRule>
  </conditionalFormatting>
  <conditionalFormatting sqref="P258:Q258">
    <cfRule type="expression" dxfId="13" priority="14" stopIfTrue="1">
      <formula>AND($A258&lt;&gt;0, TRIM($P258)="")</formula>
    </cfRule>
  </conditionalFormatting>
  <conditionalFormatting sqref="R258:T258">
    <cfRule type="expression" dxfId="12" priority="13" stopIfTrue="1">
      <formula>AND($A258&lt;&gt;0, TRIM($R258)="")</formula>
    </cfRule>
  </conditionalFormatting>
  <conditionalFormatting sqref="L259:M259">
    <cfRule type="expression" dxfId="11" priority="12" stopIfTrue="1">
      <formula>希望&lt;&gt;0</formula>
    </cfRule>
  </conditionalFormatting>
  <conditionalFormatting sqref="N259:O259">
    <cfRule type="expression" dxfId="10" priority="11" stopIfTrue="1">
      <formula>AND($A259&lt;&gt;0, TRIM($N259)="")</formula>
    </cfRule>
  </conditionalFormatting>
  <conditionalFormatting sqref="P259:Q259">
    <cfRule type="expression" dxfId="9" priority="10" stopIfTrue="1">
      <formula>AND($A259&lt;&gt;0, TRIM($P259)="")</formula>
    </cfRule>
  </conditionalFormatting>
  <conditionalFormatting sqref="R259:T259">
    <cfRule type="expression" dxfId="8" priority="9" stopIfTrue="1">
      <formula>AND($A259&lt;&gt;0, TRIM($R259)="")</formula>
    </cfRule>
  </conditionalFormatting>
  <conditionalFormatting sqref="L260:M260">
    <cfRule type="expression" dxfId="7" priority="8" stopIfTrue="1">
      <formula>希望&lt;&gt;0</formula>
    </cfRule>
  </conditionalFormatting>
  <conditionalFormatting sqref="N260:O260">
    <cfRule type="expression" dxfId="6" priority="7" stopIfTrue="1">
      <formula>AND($A260&lt;&gt;0, TRIM($N260)="")</formula>
    </cfRule>
  </conditionalFormatting>
  <conditionalFormatting sqref="P260:Q260">
    <cfRule type="expression" dxfId="5" priority="6" stopIfTrue="1">
      <formula>AND($A260&lt;&gt;0, TRIM($P260)="")</formula>
    </cfRule>
  </conditionalFormatting>
  <conditionalFormatting sqref="R260:T260">
    <cfRule type="expression" dxfId="4" priority="5" stopIfTrue="1">
      <formula>AND($A260&lt;&gt;0, TRIM($R260)="")</formula>
    </cfRule>
  </conditionalFormatting>
  <conditionalFormatting sqref="L261:M261">
    <cfRule type="expression" dxfId="3" priority="4" stopIfTrue="1">
      <formula>希望&lt;&gt;0</formula>
    </cfRule>
  </conditionalFormatting>
  <conditionalFormatting sqref="R261:T261">
    <cfRule type="expression" dxfId="2" priority="3" stopIfTrue="1">
      <formula>AND($A261&lt;&gt;0, TRIM($R261)="")</formula>
    </cfRule>
  </conditionalFormatting>
  <conditionalFormatting sqref="M294:N294">
    <cfRule type="expression" dxfId="1" priority="2" stopIfTrue="1">
      <formula>$A294&lt;&gt;0</formula>
    </cfRule>
  </conditionalFormatting>
  <conditionalFormatting sqref="M295:N295">
    <cfRule type="expression" dxfId="0" priority="1" stopIfTrue="1">
      <formula>$A295&lt;&gt;0</formula>
    </cfRule>
  </conditionalFormatting>
  <dataValidations count="272">
    <dataValidation imeMode="hiragana" allowBlank="1" showInputMessage="1" showErrorMessage="1" sqref="X232:Y232 X233:Y233 X239:Y239 X240:Y240 X244:Y244 E310:Y310" xr:uid="{777A23DB-3FCD-4BFD-B16F-EB9B8E8ED872}"/>
    <dataValidation imeMode="hiragana" allowBlank="1" showInputMessage="1" showErrorMessage="1" sqref="I22:Y22" xr:uid="{672C97BB-1883-4195-A5A7-34DDABAD3793}"/>
    <dataValidation type="whole" imeMode="halfAlpha" allowBlank="1" showInputMessage="1" showErrorMessage="1" error="7桁の数字を入力してください" sqref="I20:M20" xr:uid="{740A4443-E0CC-4D17-A092-055F83376959}">
      <formula1>0</formula1>
      <formula2>9999999</formula2>
    </dataValidation>
    <dataValidation imeMode="fullKatakana" allowBlank="1" showInputMessage="1" showErrorMessage="1" sqref="I24:Y24" xr:uid="{F3E28EF1-6648-47F8-8C2E-7586589BFB05}"/>
    <dataValidation imeMode="hiragana" allowBlank="1" showInputMessage="1" showErrorMessage="1" sqref="I26:Y26" xr:uid="{3EA42A2B-6F66-4D5D-9AD0-7365E593D607}"/>
    <dataValidation imeMode="hiragana" allowBlank="1" showInputMessage="1" showErrorMessage="1" sqref="I28:Y28" xr:uid="{F90304E4-1162-4AF9-89B4-ECEE977A51B3}"/>
    <dataValidation imeMode="fullKatakana" allowBlank="1" showInputMessage="1" showErrorMessage="1" sqref="I30:Y30" xr:uid="{BACC8ECB-64D7-426E-8987-EA978DBF4407}"/>
    <dataValidation imeMode="hiragana" allowBlank="1" showInputMessage="1" showErrorMessage="1" sqref="I32:Y32" xr:uid="{78BAAFE8-D5D9-43DE-88DA-8983DB06DAE2}"/>
    <dataValidation imeMode="halfAlpha" allowBlank="1" showInputMessage="1" showErrorMessage="1" sqref="I34:M34" xr:uid="{9381C804-891C-4170-B4A6-D356650EB9CF}"/>
    <dataValidation imeMode="halfAlpha" allowBlank="1" showInputMessage="1" showErrorMessage="1" sqref="P34:Q34" xr:uid="{3FFF9475-D1FC-4E73-ACCD-5346A96EB4B7}"/>
    <dataValidation imeMode="halfAlpha" allowBlank="1" showInputMessage="1" showErrorMessage="1" sqref="I36:M36" xr:uid="{F7CEDDF1-1BB0-405E-B55F-FDFD512C622C}"/>
    <dataValidation imeMode="halfAlpha" allowBlank="1" showInputMessage="1" showErrorMessage="1" sqref="I38:Y38" xr:uid="{11F215B6-2524-4B88-B1AD-1F4F0C18D1FC}"/>
    <dataValidation type="list" imeMode="halfAlpha" allowBlank="1" showInputMessage="1" showErrorMessage="1" error="リストから選択してください" sqref="I40:M40" xr:uid="{C374FA9E-7890-4930-B83B-A9DB2A25AE02}">
      <formula1>"一致する,一致しない"</formula1>
    </dataValidation>
    <dataValidation type="list" imeMode="halfAlpha" allowBlank="1" showInputMessage="1" showErrorMessage="1" error="リストから選択してください" sqref="I63:M63" xr:uid="{A725929E-4F59-4611-AE54-2AF2318E29DC}">
      <formula1>"しない,する"</formula1>
    </dataValidation>
    <dataValidation type="whole" imeMode="halfAlpha" allowBlank="1" showInputMessage="1" showErrorMessage="1" error="7桁の数字を入力してください" sqref="I69:M69" xr:uid="{E954FCBC-9A20-4458-820B-D9747BB23448}">
      <formula1>0</formula1>
      <formula2>9999999</formula2>
    </dataValidation>
    <dataValidation imeMode="hiragana" allowBlank="1" showInputMessage="1" showErrorMessage="1" sqref="I71:Y71" xr:uid="{F0DDD0B2-029B-4F44-BA62-CBD3647627FD}"/>
    <dataValidation imeMode="fullKatakana" allowBlank="1" showInputMessage="1" showErrorMessage="1" sqref="I73:Y73" xr:uid="{5390F5EC-63BA-4B1B-873D-39BDE61504BB}"/>
    <dataValidation imeMode="hiragana" allowBlank="1" showInputMessage="1" showErrorMessage="1" sqref="I75:Y75" xr:uid="{DED19664-5E70-49A1-8DD1-A520D1042D36}"/>
    <dataValidation imeMode="hiragana" allowBlank="1" showInputMessage="1" showErrorMessage="1" sqref="I77:Y77" xr:uid="{BC75D08F-AC8B-44CA-B4B8-A0C8EBB1CC5C}"/>
    <dataValidation imeMode="fullKatakana" allowBlank="1" showInputMessage="1" showErrorMessage="1" sqref="I79:Y79" xr:uid="{2C02B168-2A41-449C-B704-FC1947A73045}"/>
    <dataValidation imeMode="hiragana" allowBlank="1" showInputMessage="1" showErrorMessage="1" sqref="I81:Y81" xr:uid="{E1E36FAA-205E-48B3-8EBE-FBDCEA94B01C}"/>
    <dataValidation imeMode="halfAlpha" allowBlank="1" showInputMessage="1" showErrorMessage="1" sqref="I83:M83" xr:uid="{1B5B1818-515C-4BBA-99E3-E8BB7DE0E24E}"/>
    <dataValidation imeMode="halfAlpha" allowBlank="1" showInputMessage="1" showErrorMessage="1" sqref="P83:Q83" xr:uid="{8ABA2B50-846D-4133-8FF1-B0F7C917EE50}"/>
    <dataValidation imeMode="halfAlpha" allowBlank="1" showInputMessage="1" showErrorMessage="1" sqref="I85:M85" xr:uid="{43DF35D8-F5A9-44B8-95F0-BA93B8AB4255}"/>
    <dataValidation imeMode="halfAlpha" allowBlank="1" showInputMessage="1" showErrorMessage="1" sqref="I87:Y87" xr:uid="{E398142E-8E33-49D3-8A92-21BE7B284779}"/>
    <dataValidation imeMode="hiragana" allowBlank="1" showInputMessage="1" showErrorMessage="1" sqref="I112:Y112" xr:uid="{10827E6B-D1C4-4B5E-9F39-AFC4603246B0}"/>
    <dataValidation imeMode="fullKatakana" allowBlank="1" showInputMessage="1" showErrorMessage="1" sqref="I114:Y114" xr:uid="{28F86326-0E23-4A3D-A038-0B0CF3AC0683}"/>
    <dataValidation imeMode="hiragana" allowBlank="1" showInputMessage="1" showErrorMessage="1" sqref="I116:Y116" xr:uid="{A64B664E-B200-4CF9-9B7D-B412B538AE8A}"/>
    <dataValidation type="whole" imeMode="halfAlpha" allowBlank="1" showInputMessage="1" showErrorMessage="1" error="7桁の数字を入力してください" sqref="I118:M118" xr:uid="{E616E2B3-5653-453C-97C4-05F9985A895C}">
      <formula1>0</formula1>
      <formula2>9999999</formula2>
    </dataValidation>
    <dataValidation imeMode="hiragana" allowBlank="1" showInputMessage="1" showErrorMessage="1" sqref="I120:Y120" xr:uid="{5FD53472-8B38-4745-9B0E-29C37EA71C60}"/>
    <dataValidation imeMode="halfAlpha" allowBlank="1" showInputMessage="1" showErrorMessage="1" sqref="I122:M122" xr:uid="{39F17224-0BD6-493E-BCB8-FFB71176A164}"/>
    <dataValidation imeMode="halfAlpha" allowBlank="1" showInputMessage="1" showErrorMessage="1" sqref="P122:Q122" xr:uid="{1BF385D5-0B50-42C2-9392-D97F67A1FC72}"/>
    <dataValidation imeMode="halfAlpha" allowBlank="1" showInputMessage="1" showErrorMessage="1" sqref="I124:M124" xr:uid="{5235E75B-C4E7-42CD-AA66-B2C7F03F7F90}"/>
    <dataValidation imeMode="halfAlpha" allowBlank="1" showInputMessage="1" showErrorMessage="1" sqref="I126:Y126" xr:uid="{70B95803-4EC1-4DE1-9817-75BB6031E622}"/>
    <dataValidation type="list" imeMode="halfAlpha" allowBlank="1" showInputMessage="1" showErrorMessage="1" error="リストから選択してください" sqref="I153:M153" xr:uid="{0FF1FC34-148C-4006-BC48-7487C6F9E1C2}">
      <formula1>"しない,する"</formula1>
    </dataValidation>
    <dataValidation imeMode="fullKatakana" allowBlank="1" showInputMessage="1" showErrorMessage="1" sqref="I155:Y155" xr:uid="{8EC5CD74-997E-4ED1-8066-F9C7308DCC96}"/>
    <dataValidation imeMode="hiragana" allowBlank="1" showInputMessage="1" showErrorMessage="1" sqref="I157:Y157" xr:uid="{76BF14C4-E91D-4144-BB3A-C1E7A02C4B49}"/>
    <dataValidation imeMode="halfAlpha" allowBlank="1" showInputMessage="1" showErrorMessage="1" sqref="I159:M159" xr:uid="{21CE444F-3549-4F4B-B090-C630D7A9C68F}"/>
    <dataValidation type="whole" imeMode="halfAlpha" allowBlank="1" showInputMessage="1" showErrorMessage="1" error="7桁の数字を入力してください" sqref="I161:M161" xr:uid="{2CA5CC4B-DEAB-47D1-B0FC-DF61E6E8D8D6}">
      <formula1>0</formula1>
      <formula2>9999999</formula2>
    </dataValidation>
    <dataValidation imeMode="hiragana" allowBlank="1" showInputMessage="1" showErrorMessage="1" sqref="I163:Y163" xr:uid="{5D5F6BAE-F71B-4FD0-8BE7-A628B3E2D13B}"/>
    <dataValidation imeMode="halfAlpha" allowBlank="1" showInputMessage="1" showErrorMessage="1" sqref="I165:M165" xr:uid="{03EDD5DD-465F-4600-B100-E7AA993B44B6}"/>
    <dataValidation imeMode="halfAlpha" allowBlank="1" showInputMessage="1" showErrorMessage="1" sqref="I167:M167" xr:uid="{5A4C9D2A-0582-49ED-BEC2-FDA34128D44C}"/>
    <dataValidation imeMode="halfAlpha" allowBlank="1" showInputMessage="1" showErrorMessage="1" sqref="I169:Y169" xr:uid="{7FE35775-D3A9-46CA-B26F-8F036911771B}"/>
    <dataValidation imeMode="hiragana" allowBlank="1" showInputMessage="1" showErrorMessage="1" sqref="I177:Y177" xr:uid="{76D27BB9-9AF5-4298-818D-8765D5954083}"/>
    <dataValidation imeMode="hiragana" allowBlank="1" showInputMessage="1" showErrorMessage="1" sqref="I179:Y179" xr:uid="{83DC70BD-F354-4039-B4F7-A527FFBDCBC3}"/>
    <dataValidation imeMode="halfAlpha" allowBlank="1" showInputMessage="1" showErrorMessage="1" sqref="I181:Y181" xr:uid="{CBA9901A-0546-4F5D-8406-D55217383116}"/>
    <dataValidation imeMode="hiragana" allowBlank="1" showInputMessage="1" showErrorMessage="1" sqref="I183:Y183" xr:uid="{A918B912-6B30-4326-A676-41F9717214AF}"/>
    <dataValidation imeMode="halfAlpha" allowBlank="1" showInputMessage="1" showErrorMessage="1" sqref="I185:Y185" xr:uid="{4915915B-613B-4152-970F-29E61C69F959}"/>
    <dataValidation type="list" imeMode="halfAlpha" allowBlank="1" showInputMessage="1" showErrorMessage="1" error="リストから選択してください" sqref="I192:M192" xr:uid="{A26C8608-3BEB-4E35-B705-16F0DA3FBF0B}">
      <formula1>"有,無　"</formula1>
    </dataValidation>
    <dataValidation type="whole" imeMode="halfAlpha" allowBlank="1" showInputMessage="1" showErrorMessage="1" error="有効な数字を入力してください" sqref="O198:P198" xr:uid="{E8177E20-3DED-4302-9AB1-920AC0930F42}">
      <formula1>0</formula1>
      <formula2>9999999999</formula2>
    </dataValidation>
    <dataValidation type="whole" imeMode="halfAlpha" allowBlank="1" showInputMessage="1" showErrorMessage="1" error="有効な数字を入力してください" sqref="O199:P199" xr:uid="{C4339D82-4ED8-41A2-BCA2-BB390A243A7F}">
      <formula1>0</formula1>
      <formula2>9999999999</formula2>
    </dataValidation>
    <dataValidation type="whole" imeMode="halfAlpha" allowBlank="1" showInputMessage="1" showErrorMessage="1" error="有効な数字を入力してください" sqref="O200:P200" xr:uid="{379E4024-8C38-4AD1-BA7E-FE872B94440E}">
      <formula1>0</formula1>
      <formula2>9999999999</formula2>
    </dataValidation>
    <dataValidation type="whole" imeMode="halfAlpha" allowBlank="1" showInputMessage="1" showErrorMessage="1" error="有効な数字を入力してください" sqref="O201:P201" xr:uid="{C68892AB-811E-49F5-8A2D-DD87F04F51A6}">
      <formula1>0</formula1>
      <formula2>9999999999</formula2>
    </dataValidation>
    <dataValidation type="whole" imeMode="halfAlpha" allowBlank="1" showInputMessage="1" showErrorMessage="1" error="有効な数字を入力してください" sqref="O202:P202" xr:uid="{75013EC0-F4E9-4129-B3C7-68050B078320}">
      <formula1>0</formula1>
      <formula2>9999999999</formula2>
    </dataValidation>
    <dataValidation type="whole" imeMode="halfAlpha" allowBlank="1" showInputMessage="1" showErrorMessage="1" error="有効な数字を入力してください" sqref="O203:P203" xr:uid="{8B34987F-4CD4-4182-BBC4-F9B0AECDAF80}">
      <formula1>0</formula1>
      <formula2>9999999999</formula2>
    </dataValidation>
    <dataValidation type="whole" imeMode="halfAlpha" allowBlank="1" showInputMessage="1" showErrorMessage="1" error="有効な数字を入力してください" sqref="O204:P204" xr:uid="{B2AF0000-16A9-46B1-A965-233DCB7B5490}">
      <formula1>0</formula1>
      <formula2>9999999999</formula2>
    </dataValidation>
    <dataValidation type="whole" imeMode="halfAlpha" allowBlank="1" showInputMessage="1" showErrorMessage="1" error="有効な数字を入力してください" sqref="O205:P205" xr:uid="{59746C8F-7E1E-4DE0-B4AC-6218FD507616}">
      <formula1>0</formula1>
      <formula2>9999999999</formula2>
    </dataValidation>
    <dataValidation type="whole" imeMode="halfAlpha" allowBlank="1" showInputMessage="1" showErrorMessage="1" error="有効な数字を入力してください" sqref="O206:P206" xr:uid="{9C01413C-4EFD-46DF-85C4-6350C4556968}">
      <formula1>0</formula1>
      <formula2>9999999999</formula2>
    </dataValidation>
    <dataValidation type="whole" imeMode="halfAlpha" allowBlank="1" showInputMessage="1" showErrorMessage="1" error="有効な数字を入力してください" sqref="O207:P207" xr:uid="{396CF507-99C0-40DB-A341-70ED97598F61}">
      <formula1>0</formula1>
      <formula2>9999999999</formula2>
    </dataValidation>
    <dataValidation type="whole" imeMode="halfAlpha" allowBlank="1" showInputMessage="1" showErrorMessage="1" error="有効な数字を入力してください" sqref="O208:P208" xr:uid="{75F515FF-9C0F-4DA3-83A7-140FC3B973EE}">
      <formula1>0</formula1>
      <formula2>9999999999</formula2>
    </dataValidation>
    <dataValidation type="whole" imeMode="halfAlpha" allowBlank="1" showInputMessage="1" showErrorMessage="1" error="有効な数字を入力してください" sqref="O209:P209" xr:uid="{831C6C22-19B9-4320-8BFC-4CF79073B5EB}">
      <formula1>0</formula1>
      <formula2>9999999999</formula2>
    </dataValidation>
    <dataValidation type="whole" imeMode="halfAlpha" allowBlank="1" showInputMessage="1" showErrorMessage="1" error="有効な数字を入力してください" sqref="O210:P210" xr:uid="{667763CB-7827-4056-BBDA-5DBBDEC1B1B7}">
      <formula1>0</formula1>
      <formula2>9999999999</formula2>
    </dataValidation>
    <dataValidation type="whole" imeMode="halfAlpha" allowBlank="1" showInputMessage="1" showErrorMessage="1" error="有効な数字を入力してください" sqref="O211:P211" xr:uid="{DD7CCFEB-EBBA-4AF5-B698-50A7602DC484}">
      <formula1>0</formula1>
      <formula2>9999999999</formula2>
    </dataValidation>
    <dataValidation type="whole" imeMode="halfAlpha" allowBlank="1" showInputMessage="1" showErrorMessage="1" error="有効な数字を入力してください" sqref="O212:P212" xr:uid="{D36962DE-491A-48BB-8AFB-95055C0ACEEC}">
      <formula1>0</formula1>
      <formula2>9999999999</formula2>
    </dataValidation>
    <dataValidation type="whole" imeMode="halfAlpha" allowBlank="1" showInputMessage="1" showErrorMessage="1" error="有効な数字を入力してください" sqref="O213:P213" xr:uid="{ACCF2591-404A-4B87-A15E-F577853E440E}">
      <formula1>0</formula1>
      <formula2>9999999999</formula2>
    </dataValidation>
    <dataValidation type="whole" imeMode="halfAlpha" allowBlank="1" showInputMessage="1" showErrorMessage="1" error="有効な数字を入力してください" sqref="O215:P215" xr:uid="{02C3D5FE-44AB-4B16-9A57-AE2424CAA487}">
      <formula1>0</formula1>
      <formula2>9999999999</formula2>
    </dataValidation>
    <dataValidation type="whole" imeMode="halfAlpha" allowBlank="1" showInputMessage="1" showErrorMessage="1" error="有効な数字を入力してください" sqref="O216:P216" xr:uid="{F45FC9D6-9B55-4E03-BF4E-265CEB049210}">
      <formula1>0</formula1>
      <formula2>9999999999</formula2>
    </dataValidation>
    <dataValidation type="whole" imeMode="halfAlpha" allowBlank="1" showInputMessage="1" showErrorMessage="1" error="有効な数字を入力してください" sqref="O217:P217" xr:uid="{378A94CE-1FAA-4429-AC02-0DD8ED9EA6B9}">
      <formula1>0</formula1>
      <formula2>9999999999</formula2>
    </dataValidation>
    <dataValidation type="list" imeMode="halfAlpha" allowBlank="1" showInputMessage="1" showErrorMessage="1" error="リストから選択してください" sqref="I225:M225" xr:uid="{B07D31BA-C6C4-47F9-96CE-97B4BE2DB813}">
      <formula1>許可コード</formula1>
    </dataValidation>
    <dataValidation imeMode="halfAlpha" allowBlank="1" showInputMessage="1" showErrorMessage="1" sqref="P225:Q225" xr:uid="{1B654A13-44D3-4F90-A20B-5F93F81276B4}"/>
    <dataValidation type="date" imeMode="halfAlpha" allowBlank="1" showInputMessage="1" showErrorMessage="1" error="有効な日付を入力してください" sqref="I227:M227" xr:uid="{418757B2-8345-4CD7-ACCC-56024F58946E}">
      <formula1>92</formula1>
      <formula2>73415</formula2>
    </dataValidation>
    <dataValidation allowBlank="1" showInputMessage="1" showErrorMessage="1" sqref="B231" xr:uid="{F179090C-D7FB-4E1F-93C2-9E06087504B6}"/>
    <dataValidation type="list" imeMode="halfAlpha" allowBlank="1" showInputMessage="1" showErrorMessage="1" error="リストから選択してください" sqref="L232:M232" xr:uid="{8A416234-2EDA-4D81-A2E3-5C8C3FA806B2}">
      <formula1>"○,　"</formula1>
    </dataValidation>
    <dataValidation type="list" imeMode="halfAlpha" allowBlank="1" showInputMessage="1" showErrorMessage="1" error="リストから選択してください" sqref="N232:O232" xr:uid="{5AD328A4-1114-40E7-B50A-D064C5E99639}">
      <formula1>"一般,特定,　"</formula1>
    </dataValidation>
    <dataValidation type="whole" imeMode="halfAlpha" allowBlank="1" showInputMessage="1" showErrorMessage="1" error="有効な数字を入力してください" sqref="P232:Q232" xr:uid="{CEAB0F64-8A30-483F-B3FB-DF43FE69ADC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2:T232" xr:uid="{78EEC840-2310-42D6-A4F9-E4C550859A6A}">
      <formula1>-9999999999</formula1>
      <formula2>9999999999</formula2>
    </dataValidation>
    <dataValidation type="list" imeMode="halfAlpha" allowBlank="1" showInputMessage="1" showErrorMessage="1" error="リストから選択してください" sqref="U232:W232" xr:uid="{A628DEFB-984A-42F3-B960-16573C6AC7C0}">
      <formula1>"一般,特定,　"</formula1>
    </dataValidation>
    <dataValidation type="list" imeMode="halfAlpha" allowBlank="1" showInputMessage="1" showErrorMessage="1" error="リストから選択してください" sqref="L233:M233" xr:uid="{510DAAE7-A87E-4FF8-A4AE-F07337F258A8}">
      <formula1>"○,　"</formula1>
    </dataValidation>
    <dataValidation type="list" imeMode="halfAlpha" allowBlank="1" showInputMessage="1" showErrorMessage="1" error="リストから選択してください" sqref="N233:O233" xr:uid="{70BBFD67-2996-4CED-85AF-EAF95B211C7F}">
      <formula1>"一般,特定,　"</formula1>
    </dataValidation>
    <dataValidation type="whole" imeMode="halfAlpha" allowBlank="1" showInputMessage="1" showErrorMessage="1" error="有効な数字を入力してください" sqref="P233:Q233" xr:uid="{91FCA59B-E501-4B26-BE4D-25255A83274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3:T233" xr:uid="{629AB384-D2F0-43F7-A59D-1850B7E63EA0}">
      <formula1>-9999999999</formula1>
      <formula2>9999999999</formula2>
    </dataValidation>
    <dataValidation type="list" imeMode="halfAlpha" allowBlank="1" showInputMessage="1" showErrorMessage="1" error="リストから選択してください" sqref="U233:W233" xr:uid="{B24A0E77-3899-48C7-87C6-49A1A8F595A7}">
      <formula1>"一般,特定,　"</formula1>
    </dataValidation>
    <dataValidation type="list" imeMode="halfAlpha" allowBlank="1" showInputMessage="1" showErrorMessage="1" error="リストから選択してください" sqref="L234:M234" xr:uid="{5772F470-DCC5-4134-AAAE-F702C314FE31}">
      <formula1>"○,　"</formula1>
    </dataValidation>
    <dataValidation type="list" imeMode="halfAlpha" allowBlank="1" showInputMessage="1" showErrorMessage="1" error="リストから選択してください" sqref="N234:O234" xr:uid="{3768A4F2-7176-451B-8B74-2F2C6BD58231}">
      <formula1>"一般,特定,　"</formula1>
    </dataValidation>
    <dataValidation type="whole" imeMode="halfAlpha" allowBlank="1" showInputMessage="1" showErrorMessage="1" error="有効な数字を入力してください" sqref="P234:Q234" xr:uid="{F87EA31E-95CC-4AA2-92E2-2ED50119939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4:T234" xr:uid="{E957CADE-D367-4A2B-8665-35B1A48C93C6}">
      <formula1>-9999999999</formula1>
      <formula2>9999999999</formula2>
    </dataValidation>
    <dataValidation type="list" imeMode="halfAlpha" allowBlank="1" showInputMessage="1" showErrorMessage="1" error="リストから選択してください" sqref="U234:W234" xr:uid="{010C6A68-5DA2-4BFE-9C0D-898AA83F9DE3}">
      <formula1>"一般,特定,　"</formula1>
    </dataValidation>
    <dataValidation type="list" imeMode="halfAlpha" allowBlank="1" showInputMessage="1" showErrorMessage="1" error="リストから選択してください" sqref="L235:M235" xr:uid="{B955ED6D-B892-453E-8073-1DAFA4D3567C}">
      <formula1>"○,　"</formula1>
    </dataValidation>
    <dataValidation type="list" imeMode="halfAlpha" allowBlank="1" showInputMessage="1" showErrorMessage="1" error="リストから選択してください" sqref="N235:O235" xr:uid="{674CE1A6-499F-4CFF-A13D-BAC83F157A0F}">
      <formula1>"一般,特定,　"</formula1>
    </dataValidation>
    <dataValidation type="whole" imeMode="halfAlpha" allowBlank="1" showInputMessage="1" showErrorMessage="1" error="有効な数字を入力してください" sqref="P235:Q235" xr:uid="{A6590BAD-DCE5-416E-8E9F-2FBF6EE5A17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5:T235" xr:uid="{CD7CAB01-BE5D-4275-8C94-5A49CECCF902}">
      <formula1>-9999999999</formula1>
      <formula2>9999999999</formula2>
    </dataValidation>
    <dataValidation type="list" imeMode="halfAlpha" allowBlank="1" showInputMessage="1" showErrorMessage="1" error="リストから選択してください" sqref="U235:W235" xr:uid="{34C614B3-6183-44D7-A4E7-953511AD7947}">
      <formula1>"一般,特定,　"</formula1>
    </dataValidation>
    <dataValidation type="list" imeMode="halfAlpha" allowBlank="1" showInputMessage="1" showErrorMessage="1" error="リストから選択してください" sqref="L236:M236" xr:uid="{895AA0B4-C22F-4B02-AC1A-C43FEDA102E3}">
      <formula1>"○,　"</formula1>
    </dataValidation>
    <dataValidation type="list" imeMode="halfAlpha" allowBlank="1" showInputMessage="1" showErrorMessage="1" error="リストから選択してください" sqref="N236:O236" xr:uid="{F244E2B9-C579-4BAC-8277-DD116A53B0A7}">
      <formula1>"一般,特定,　"</formula1>
    </dataValidation>
    <dataValidation type="whole" imeMode="halfAlpha" allowBlank="1" showInputMessage="1" showErrorMessage="1" error="有効な数字を入力してください" sqref="P236:Q236" xr:uid="{50758A96-710E-43CB-BB8F-3AF367A8DBF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6:T236" xr:uid="{600C824C-CD7A-4270-A20E-B904A121FECD}">
      <formula1>-9999999999</formula1>
      <formula2>9999999999</formula2>
    </dataValidation>
    <dataValidation type="list" imeMode="halfAlpha" allowBlank="1" showInputMessage="1" showErrorMessage="1" error="リストから選択してください" sqref="U236:W236" xr:uid="{D5C092A0-46E8-4F5F-9A43-9C202D1C5A96}">
      <formula1>"一般,特定,　"</formula1>
    </dataValidation>
    <dataValidation type="list" imeMode="halfAlpha" allowBlank="1" showInputMessage="1" showErrorMessage="1" error="リストから選択してください" sqref="L237:M237" xr:uid="{9041C9A5-9790-4CE4-A62F-61837644B8C7}">
      <formula1>"○,　"</formula1>
    </dataValidation>
    <dataValidation type="list" imeMode="halfAlpha" allowBlank="1" showInputMessage="1" showErrorMessage="1" error="リストから選択してください" sqref="N237:O237" xr:uid="{262D7379-FFCF-4BAC-B693-A83FCC3060C9}">
      <formula1>"一般,特定,　"</formula1>
    </dataValidation>
    <dataValidation type="whole" imeMode="halfAlpha" allowBlank="1" showInputMessage="1" showErrorMessage="1" error="有効な数字を入力してください" sqref="P237:Q237" xr:uid="{FEC1D1D1-3141-4C39-8EF9-56CE81376BC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7:T237" xr:uid="{C82D2802-5E82-4C0B-8DAA-434D98AB43FB}">
      <formula1>-9999999999</formula1>
      <formula2>9999999999</formula2>
    </dataValidation>
    <dataValidation type="list" imeMode="halfAlpha" allowBlank="1" showInputMessage="1" showErrorMessage="1" error="リストから選択してください" sqref="U237:W237" xr:uid="{48644E44-E6D4-4025-AB9D-4B307249AA0C}">
      <formula1>"一般,特定,　"</formula1>
    </dataValidation>
    <dataValidation type="list" imeMode="halfAlpha" allowBlank="1" showInputMessage="1" showErrorMessage="1" error="リストから選択してください" sqref="L238:M238" xr:uid="{97BDB013-BF3D-4986-BA3C-37F1E54EF5DC}">
      <formula1>"○,　"</formula1>
    </dataValidation>
    <dataValidation type="list" imeMode="halfAlpha" allowBlank="1" showInputMessage="1" showErrorMessage="1" error="リストから選択してください" sqref="N238:O238" xr:uid="{B149C3F3-CD25-4876-A8CE-4915B8F5FF5E}">
      <formula1>"一般,特定,　"</formula1>
    </dataValidation>
    <dataValidation type="whole" imeMode="halfAlpha" allowBlank="1" showInputMessage="1" showErrorMessage="1" error="有効な数字を入力してください" sqref="P238:Q238" xr:uid="{EC36B51F-0443-40A1-9218-9FE75BB2C5A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8:T238" xr:uid="{4A1ED443-2B2E-4078-94CB-5E7C31C1832B}">
      <formula1>-9999999999</formula1>
      <formula2>9999999999</formula2>
    </dataValidation>
    <dataValidation type="list" imeMode="halfAlpha" allowBlank="1" showInputMessage="1" showErrorMessage="1" error="リストから選択してください" sqref="U238:W238" xr:uid="{F7EADF97-BEFC-4A46-BA60-10518CFCE2B2}">
      <formula1>"一般,特定,　"</formula1>
    </dataValidation>
    <dataValidation type="list" imeMode="halfAlpha" allowBlank="1" showInputMessage="1" showErrorMessage="1" error="リストから選択してください" sqref="L239:M239" xr:uid="{EDC2345C-A26B-4987-B5D0-E5151922E725}">
      <formula1>"○,　"</formula1>
    </dataValidation>
    <dataValidation type="list" imeMode="halfAlpha" allowBlank="1" showInputMessage="1" showErrorMessage="1" error="リストから選択してください" sqref="N239:O239" xr:uid="{A20C60DB-EBCE-4A66-BE8F-E4DC013825AC}">
      <formula1>"一般,特定,　"</formula1>
    </dataValidation>
    <dataValidation type="whole" imeMode="halfAlpha" allowBlank="1" showInputMessage="1" showErrorMessage="1" error="有効な数字を入力してください" sqref="P239:Q239" xr:uid="{5FC6819D-207B-4EFF-98D3-940975AEFE9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9:T239" xr:uid="{DE187E0A-A819-42F0-B0D0-AE2AB9C0A76E}">
      <formula1>-9999999999</formula1>
      <formula2>9999999999</formula2>
    </dataValidation>
    <dataValidation type="list" imeMode="halfAlpha" allowBlank="1" showInputMessage="1" showErrorMessage="1" error="リストから選択してください" sqref="U239:W239" xr:uid="{1492A3B3-27DD-44E1-A717-06C1B6F6922F}">
      <formula1>"一般,特定,　"</formula1>
    </dataValidation>
    <dataValidation type="list" imeMode="halfAlpha" allowBlank="1" showInputMessage="1" showErrorMessage="1" error="リストから選択してください" sqref="L240:M240" xr:uid="{A6415BB7-184B-4F2D-A85D-4E060FA3A16C}">
      <formula1>"○,　"</formula1>
    </dataValidation>
    <dataValidation type="list" imeMode="halfAlpha" allowBlank="1" showInputMessage="1" showErrorMessage="1" error="リストから選択してください" sqref="N240:O240" xr:uid="{B43945A2-61DD-4BD5-BC03-AE95AFB4EA09}">
      <formula1>"一般,特定,　"</formula1>
    </dataValidation>
    <dataValidation type="whole" imeMode="halfAlpha" allowBlank="1" showInputMessage="1" showErrorMessage="1" error="有効な数字を入力してください" sqref="P240:Q240" xr:uid="{2F7931F0-A874-45AC-9CD1-08BA1065554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0:T240" xr:uid="{AE79A64E-08B5-4E96-A24C-2721A15CE05B}">
      <formula1>-9999999999</formula1>
      <formula2>9999999999</formula2>
    </dataValidation>
    <dataValidation type="list" imeMode="halfAlpha" allowBlank="1" showInputMessage="1" showErrorMessage="1" error="リストから選択してください" sqref="U240:W240" xr:uid="{F12389C3-9F80-4BAB-87D6-386CB2D3A937}">
      <formula1>"一般,特定,　"</formula1>
    </dataValidation>
    <dataValidation type="list" imeMode="halfAlpha" allowBlank="1" showInputMessage="1" showErrorMessage="1" error="リストから選択してください" sqref="L241:M241" xr:uid="{C203F6C0-9DF0-4483-AB06-97CCEA3AE120}">
      <formula1>"○,　"</formula1>
    </dataValidation>
    <dataValidation type="list" imeMode="halfAlpha" allowBlank="1" showInputMessage="1" showErrorMessage="1" error="リストから選択してください" sqref="N241:O241" xr:uid="{ED4DF5B9-A986-4DDC-A234-BE0810D09064}">
      <formula1>"一般,特定,　"</formula1>
    </dataValidation>
    <dataValidation type="whole" imeMode="halfAlpha" allowBlank="1" showInputMessage="1" showErrorMessage="1" error="有効な数字を入力してください" sqref="P241:Q241" xr:uid="{6252DA2C-A740-4505-A81A-0E22C610FD4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1:T241" xr:uid="{7600D4C5-6E6E-4383-97DA-DAB6A884EC34}">
      <formula1>-9999999999</formula1>
      <formula2>9999999999</formula2>
    </dataValidation>
    <dataValidation type="list" imeMode="halfAlpha" allowBlank="1" showInputMessage="1" showErrorMessage="1" error="リストから選択してください" sqref="U241:W241" xr:uid="{28CD7229-91AB-4B6F-AC30-F05D117143A2}">
      <formula1>"一般,特定,　"</formula1>
    </dataValidation>
    <dataValidation type="list" imeMode="halfAlpha" allowBlank="1" showInputMessage="1" showErrorMessage="1" error="リストから選択してください" sqref="L242:M242" xr:uid="{4EC27AE8-BFE6-4C82-9370-3F9E596E845B}">
      <formula1>"○,　"</formula1>
    </dataValidation>
    <dataValidation type="list" imeMode="halfAlpha" allowBlank="1" showInputMessage="1" showErrorMessage="1" error="リストから選択してください" sqref="N242:O242" xr:uid="{46451C7C-AB36-4B57-A81C-9A7A62016152}">
      <formula1>"一般,特定,　"</formula1>
    </dataValidation>
    <dataValidation type="whole" imeMode="halfAlpha" allowBlank="1" showInputMessage="1" showErrorMessage="1" error="有効な数字を入力してください" sqref="P242:Q242" xr:uid="{C0B00632-EA4B-4292-8250-26B566C0C1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2:T242" xr:uid="{93318664-5F08-48B9-93F4-B280150BACDF}">
      <formula1>-9999999999</formula1>
      <formula2>9999999999</formula2>
    </dataValidation>
    <dataValidation type="list" imeMode="halfAlpha" allowBlank="1" showInputMessage="1" showErrorMessage="1" error="リストから選択してください" sqref="U242:W242" xr:uid="{43FE9DAD-930A-43E1-8CCB-80FAC2C5CA51}">
      <formula1>"一般,特定,　"</formula1>
    </dataValidation>
    <dataValidation type="list" imeMode="halfAlpha" allowBlank="1" showInputMessage="1" showErrorMessage="1" error="リストから選択してください" sqref="L243:M243" xr:uid="{0CB90015-388E-4A6E-9C1B-F146341EC977}">
      <formula1>"○,　"</formula1>
    </dataValidation>
    <dataValidation type="list" imeMode="halfAlpha" allowBlank="1" showInputMessage="1" showErrorMessage="1" error="リストから選択してください" sqref="N243:O243" xr:uid="{E159D6A1-71D7-4884-861B-472031DEA04C}">
      <formula1>"一般,特定,　"</formula1>
    </dataValidation>
    <dataValidation type="whole" imeMode="halfAlpha" allowBlank="1" showInputMessage="1" showErrorMessage="1" error="有効な数字を入力してください" sqref="P243:Q243" xr:uid="{4890B175-F37F-4709-9A5A-9ABEF845A10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3:T243" xr:uid="{34515AC2-1A36-48B0-B669-622D1984F074}">
      <formula1>-9999999999</formula1>
      <formula2>9999999999</formula2>
    </dataValidation>
    <dataValidation type="list" imeMode="halfAlpha" allowBlank="1" showInputMessage="1" showErrorMessage="1" error="リストから選択してください" sqref="U243:W243" xr:uid="{0CBF93B3-22E4-4B70-8194-72196C0A5AD5}">
      <formula1>"一般,特定,　"</formula1>
    </dataValidation>
    <dataValidation type="list" imeMode="halfAlpha" allowBlank="1" showInputMessage="1" showErrorMessage="1" error="リストから選択してください" sqref="L244:M244" xr:uid="{DA6F6988-169A-4CF6-A9E8-656CFBF2A7E0}">
      <formula1>"○,　"</formula1>
    </dataValidation>
    <dataValidation type="list" imeMode="halfAlpha" allowBlank="1" showInputMessage="1" showErrorMessage="1" error="リストから選択してください" sqref="N244:O244" xr:uid="{DD6A2418-DC1D-431A-90E0-BB91EA339639}">
      <formula1>"一般,特定,　"</formula1>
    </dataValidation>
    <dataValidation type="whole" imeMode="halfAlpha" allowBlank="1" showInputMessage="1" showErrorMessage="1" error="有効な数字を入力してください" sqref="P244:Q244" xr:uid="{21099FDA-8928-43A6-8985-45706F54414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4:T244" xr:uid="{1A8B39D7-3EBB-4AB4-A335-FA8F7C163FBD}">
      <formula1>-9999999999</formula1>
      <formula2>9999999999</formula2>
    </dataValidation>
    <dataValidation type="list" imeMode="halfAlpha" allowBlank="1" showInputMessage="1" showErrorMessage="1" error="リストから選択してください" sqref="U244:W244" xr:uid="{EF3D6808-CBD2-4247-B566-87710474445E}">
      <formula1>"一般,特定,　"</formula1>
    </dataValidation>
    <dataValidation type="list" imeMode="halfAlpha" allowBlank="1" showInputMessage="1" showErrorMessage="1" error="リストから選択してください" sqref="L245:M245" xr:uid="{39EAEFB1-C85B-4D01-B728-73A16F0F2FDB}">
      <formula1>"○,　"</formula1>
    </dataValidation>
    <dataValidation type="list" imeMode="halfAlpha" allowBlank="1" showInputMessage="1" showErrorMessage="1" error="リストから選択してください" sqref="N245:O245" xr:uid="{58587435-76D6-48DE-926C-F4729553C40B}">
      <formula1>"一般,特定,　"</formula1>
    </dataValidation>
    <dataValidation type="whole" imeMode="halfAlpha" allowBlank="1" showInputMessage="1" showErrorMessage="1" error="有効な数字を入力してください" sqref="P245:Q245" xr:uid="{9E29CAF8-BD48-4F13-A38D-BBDB07CF279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5:T245" xr:uid="{2CC81031-92F8-4ED0-9EBA-9FF0DF32924F}">
      <formula1>-9999999999</formula1>
      <formula2>9999999999</formula2>
    </dataValidation>
    <dataValidation type="list" imeMode="halfAlpha" allowBlank="1" showInputMessage="1" showErrorMessage="1" error="リストから選択してください" sqref="U245:W245" xr:uid="{0277CB64-0BC8-4C66-B760-1F34EC771A65}">
      <formula1>"一般,特定,　"</formula1>
    </dataValidation>
    <dataValidation type="list" imeMode="halfAlpha" allowBlank="1" showInputMessage="1" showErrorMessage="1" error="リストから選択してください" sqref="L246:M246" xr:uid="{87C87537-3191-47ED-9A18-9092E9D7C8C7}">
      <formula1>"○,　"</formula1>
    </dataValidation>
    <dataValidation type="list" imeMode="halfAlpha" allowBlank="1" showInputMessage="1" showErrorMessage="1" error="リストから選択してください" sqref="N246:O246" xr:uid="{ABD68F5C-1D8E-48B1-8CAD-AA76A8FA39AA}">
      <formula1>"一般,特定,　"</formula1>
    </dataValidation>
    <dataValidation type="whole" imeMode="halfAlpha" allowBlank="1" showInputMessage="1" showErrorMessage="1" error="有効な数字を入力してください" sqref="P246:Q246" xr:uid="{045FB811-B39A-4B37-A46A-7F2B1391A37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6:T246" xr:uid="{CB7BDB57-3A32-4560-ACDB-32632445F577}">
      <formula1>-9999999999</formula1>
      <formula2>9999999999</formula2>
    </dataValidation>
    <dataValidation type="list" imeMode="halfAlpha" allowBlank="1" showInputMessage="1" showErrorMessage="1" error="リストから選択してください" sqref="U246:W246" xr:uid="{24FB0D6B-F1E2-46CE-8D85-A71F2F2FD908}">
      <formula1>"一般,特定,　"</formula1>
    </dataValidation>
    <dataValidation type="list" imeMode="halfAlpha" allowBlank="1" showInputMessage="1" showErrorMessage="1" error="リストから選択してください" sqref="L247:M247" xr:uid="{8B1726C7-455A-418B-9C32-D7A9670F0C5A}">
      <formula1>"○,　"</formula1>
    </dataValidation>
    <dataValidation type="list" imeMode="halfAlpha" allowBlank="1" showInputMessage="1" showErrorMessage="1" error="リストから選択してください" sqref="N247:O247" xr:uid="{F264871C-955C-449C-B619-5A979790D6C7}">
      <formula1>"一般,特定,　"</formula1>
    </dataValidation>
    <dataValidation type="whole" imeMode="halfAlpha" allowBlank="1" showInputMessage="1" showErrorMessage="1" error="有効な数字を入力してください" sqref="P247:Q247" xr:uid="{5D68B018-F081-44F8-9FF1-00DE476A4DC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7:T247" xr:uid="{169D8206-AAB6-47BC-B277-70BB0BF89C2A}">
      <formula1>-9999999999</formula1>
      <formula2>9999999999</formula2>
    </dataValidation>
    <dataValidation type="list" imeMode="halfAlpha" allowBlank="1" showInputMessage="1" showErrorMessage="1" error="リストから選択してください" sqref="U247:W247" xr:uid="{E7C05877-F8DF-494B-B441-9BCE84968E8F}">
      <formula1>"一般,特定,　"</formula1>
    </dataValidation>
    <dataValidation type="list" imeMode="halfAlpha" allowBlank="1" showInputMessage="1" showErrorMessage="1" error="リストから選択してください" sqref="L248:M248" xr:uid="{F874773C-ED18-4C43-9DF5-84B14A110F69}">
      <formula1>"○,　"</formula1>
    </dataValidation>
    <dataValidation type="list" imeMode="halfAlpha" allowBlank="1" showInputMessage="1" showErrorMessage="1" error="リストから選択してください" sqref="N248:O248" xr:uid="{15638638-E7E9-4E53-9A2D-E49F77A4273D}">
      <formula1>"一般,特定,　"</formula1>
    </dataValidation>
    <dataValidation type="whole" imeMode="halfAlpha" allowBlank="1" showInputMessage="1" showErrorMessage="1" error="有効な数字を入力してください" sqref="P248:Q248" xr:uid="{9BD96075-7611-4F64-87A9-81ABB0800D8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8:T248" xr:uid="{D98A5F47-630E-42A4-AD93-A72B68A1F7F0}">
      <formula1>-9999999999</formula1>
      <formula2>9999999999</formula2>
    </dataValidation>
    <dataValidation type="list" imeMode="halfAlpha" allowBlank="1" showInputMessage="1" showErrorMessage="1" error="リストから選択してください" sqref="U248:W248" xr:uid="{C8AE0222-AB8A-4312-BCC5-635867FB19F7}">
      <formula1>"一般,特定,　"</formula1>
    </dataValidation>
    <dataValidation type="list" imeMode="halfAlpha" allowBlank="1" showInputMessage="1" showErrorMessage="1" error="リストから選択してください" sqref="L249:M249" xr:uid="{823FF9B5-24B3-4F46-9F38-E49C4D77B15C}">
      <formula1>"○,　"</formula1>
    </dataValidation>
    <dataValidation type="list" imeMode="halfAlpha" allowBlank="1" showInputMessage="1" showErrorMessage="1" error="リストから選択してください" sqref="N249:O249" xr:uid="{EA6BDBE1-AB70-4785-9B4D-2266696CB27E}">
      <formula1>"一般,特定,　"</formula1>
    </dataValidation>
    <dataValidation type="whole" imeMode="halfAlpha" allowBlank="1" showInputMessage="1" showErrorMessage="1" error="有効な数字を入力してください" sqref="P249:Q249" xr:uid="{D175CB5C-EC4C-4576-9DC8-A709145EE64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9:T249" xr:uid="{3D975C70-1CC2-4CFB-AC57-75DE34AA0027}">
      <formula1>-9999999999</formula1>
      <formula2>9999999999</formula2>
    </dataValidation>
    <dataValidation type="list" imeMode="halfAlpha" allowBlank="1" showInputMessage="1" showErrorMessage="1" error="リストから選択してください" sqref="U249:W249" xr:uid="{6B5B9977-5DAA-4841-B8A9-77CEEC95AE75}">
      <formula1>"一般,特定,　"</formula1>
    </dataValidation>
    <dataValidation type="list" imeMode="halfAlpha" allowBlank="1" showInputMessage="1" showErrorMessage="1" error="リストから選択してください" sqref="L250:M250" xr:uid="{2895609A-5BBF-4885-BE59-6C61C213B131}">
      <formula1>"○,　"</formula1>
    </dataValidation>
    <dataValidation type="list" imeMode="halfAlpha" allowBlank="1" showInputMessage="1" showErrorMessage="1" error="リストから選択してください" sqref="N250:O250" xr:uid="{924B00AE-85A7-471A-9DB8-8864322DA1C1}">
      <formula1>"一般,特定,　"</formula1>
    </dataValidation>
    <dataValidation type="whole" imeMode="halfAlpha" allowBlank="1" showInputMessage="1" showErrorMessage="1" error="有効な数字を入力してください" sqref="P250:Q250" xr:uid="{68CB0968-A07F-430E-A68B-2B2F1FEC4C7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50:T250" xr:uid="{5CFC17C7-81A3-49E2-8E32-98480E6DE9DD}">
      <formula1>-9999999999</formula1>
      <formula2>9999999999</formula2>
    </dataValidation>
    <dataValidation type="list" imeMode="halfAlpha" allowBlank="1" showInputMessage="1" showErrorMessage="1" error="リストから選択してください" sqref="U250:W250" xr:uid="{8357B3B8-05DE-42E7-AE0C-E033D1E07829}">
      <formula1>"一般,特定,　"</formula1>
    </dataValidation>
    <dataValidation type="list" imeMode="halfAlpha" allowBlank="1" showInputMessage="1" showErrorMessage="1" error="リストから選択してください" sqref="L251:M251" xr:uid="{00A52360-B522-4C1C-A6FF-3D1EEB709964}">
      <formula1>"○,　"</formula1>
    </dataValidation>
    <dataValidation type="list" imeMode="halfAlpha" allowBlank="1" showInputMessage="1" showErrorMessage="1" error="リストから選択してください" sqref="N251:O251" xr:uid="{22C433C1-AA99-4671-A30B-4067E8ED1DC4}">
      <formula1>"一般,特定,　"</formula1>
    </dataValidation>
    <dataValidation type="whole" imeMode="halfAlpha" allowBlank="1" showInputMessage="1" showErrorMessage="1" error="有効な数字を入力してください" sqref="P251:Q251" xr:uid="{FF0B1A20-F8E9-468B-B812-386F13CB3F2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51:T251" xr:uid="{88825231-204A-4C70-ACF4-62DF35192355}">
      <formula1>-9999999999</formula1>
      <formula2>9999999999</formula2>
    </dataValidation>
    <dataValidation type="list" imeMode="halfAlpha" allowBlank="1" showInputMessage="1" showErrorMessage="1" error="リストから選択してください" sqref="U251:W251" xr:uid="{8E47EF9C-11F2-4B5A-A4F4-3A35FD838888}">
      <formula1>"一般,特定,　"</formula1>
    </dataValidation>
    <dataValidation type="list" imeMode="halfAlpha" allowBlank="1" showInputMessage="1" showErrorMessage="1" error="リストから選択してください" sqref="L252:M252" xr:uid="{62D17507-9C80-4166-9C94-31D4B87A534C}">
      <formula1>"○,　"</formula1>
    </dataValidation>
    <dataValidation type="list" imeMode="halfAlpha" allowBlank="1" showInputMessage="1" showErrorMessage="1" error="リストから選択してください" sqref="N252:O252" xr:uid="{D06B7B70-5D33-4CB1-BE0A-2D05030E504F}">
      <formula1>"一般,特定,　"</formula1>
    </dataValidation>
    <dataValidation type="whole" imeMode="halfAlpha" allowBlank="1" showInputMessage="1" showErrorMessage="1" error="有効な数字を入力してください" sqref="P252:Q252" xr:uid="{598307B9-AEAE-456E-9182-80A25344997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52:T252" xr:uid="{2437E741-721F-4AE9-9FB1-7642170FE488}">
      <formula1>-9999999999</formula1>
      <formula2>9999999999</formula2>
    </dataValidation>
    <dataValidation type="list" imeMode="halfAlpha" allowBlank="1" showInputMessage="1" showErrorMessage="1" error="リストから選択してください" sqref="U252:W252" xr:uid="{219D4216-D223-4E0C-A0B6-B1ACC523F634}">
      <formula1>"一般,特定,　"</formula1>
    </dataValidation>
    <dataValidation type="list" imeMode="halfAlpha" allowBlank="1" showInputMessage="1" showErrorMessage="1" error="リストから選択してください" sqref="L253:M253" xr:uid="{A8DA33A7-2E78-4772-A7C1-1FE2B254072B}">
      <formula1>"○,　"</formula1>
    </dataValidation>
    <dataValidation type="list" imeMode="halfAlpha" allowBlank="1" showInputMessage="1" showErrorMessage="1" error="リストから選択してください" sqref="N253:O253" xr:uid="{D8CD8792-A167-464E-8282-89C7DD630343}">
      <formula1>"一般,特定,　"</formula1>
    </dataValidation>
    <dataValidation type="whole" imeMode="halfAlpha" allowBlank="1" showInputMessage="1" showErrorMessage="1" error="有効な数字を入力してください" sqref="P253:Q253" xr:uid="{C5B00BA6-611E-4C1C-B4F2-A67C357FDE0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53:T253" xr:uid="{E56465C4-29B2-4796-8499-C0F6394E69E2}">
      <formula1>-9999999999</formula1>
      <formula2>9999999999</formula2>
    </dataValidation>
    <dataValidation type="list" imeMode="halfAlpha" allowBlank="1" showInputMessage="1" showErrorMessage="1" error="リストから選択してください" sqref="U253:W253" xr:uid="{C0B567DD-37C0-43BB-9975-F0CE62F0D4C2}">
      <formula1>"一般,特定,　"</formula1>
    </dataValidation>
    <dataValidation type="list" imeMode="halfAlpha" allowBlank="1" showInputMessage="1" showErrorMessage="1" error="リストから選択してください" sqref="L254:M254" xr:uid="{CCF2CE63-A5B4-44C5-ADE3-3F286B0C2055}">
      <formula1>"○,　"</formula1>
    </dataValidation>
    <dataValidation type="list" imeMode="halfAlpha" allowBlank="1" showInputMessage="1" showErrorMessage="1" error="リストから選択してください" sqref="N254:O254" xr:uid="{2DC0027C-21D8-44FE-A6E2-62A87F958D13}">
      <formula1>"一般,特定,　"</formula1>
    </dataValidation>
    <dataValidation type="whole" imeMode="halfAlpha" allowBlank="1" showInputMessage="1" showErrorMessage="1" error="有効な数字を入力してください" sqref="P254:Q254" xr:uid="{F74C41A6-46F1-4BCE-B7E2-91C7186E8B5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54:T254" xr:uid="{EE6E5B95-8F9D-49A5-BB93-061946DFF8EB}">
      <formula1>-9999999999</formula1>
      <formula2>9999999999</formula2>
    </dataValidation>
    <dataValidation type="list" imeMode="halfAlpha" allowBlank="1" showInputMessage="1" showErrorMessage="1" error="リストから選択してください" sqref="U254:W254" xr:uid="{5C7B5F4D-8A6E-4F96-ADC7-F828073E72B6}">
      <formula1>"一般,特定,　"</formula1>
    </dataValidation>
    <dataValidation type="list" imeMode="halfAlpha" allowBlank="1" showInputMessage="1" showErrorMessage="1" error="リストから選択してください" sqref="L255:M255" xr:uid="{554EECF3-683C-4DE9-BB77-36528925324F}">
      <formula1>"○,　"</formula1>
    </dataValidation>
    <dataValidation type="list" imeMode="halfAlpha" allowBlank="1" showInputMessage="1" showErrorMessage="1" error="リストから選択してください" sqref="N255:O255" xr:uid="{D556FBB3-B2CA-4CCB-935F-A4E00EF508BB}">
      <formula1>"一般,特定,　"</formula1>
    </dataValidation>
    <dataValidation type="whole" imeMode="halfAlpha" allowBlank="1" showInputMessage="1" showErrorMessage="1" error="有効な数字を入力してください" sqref="P255:Q255" xr:uid="{4E1A3CDB-CC26-4A2A-8ACD-E4B7A19B7F8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55:T255" xr:uid="{350DC57D-46F1-4876-9AE3-E14C59280F0B}">
      <formula1>-9999999999</formula1>
      <formula2>9999999999</formula2>
    </dataValidation>
    <dataValidation type="list" imeMode="halfAlpha" allowBlank="1" showInputMessage="1" showErrorMessage="1" error="リストから選択してください" sqref="U255:W255" xr:uid="{53648747-4A68-418D-9AD7-F652939F7891}">
      <formula1>"一般,特定,　"</formula1>
    </dataValidation>
    <dataValidation type="list" imeMode="halfAlpha" allowBlank="1" showInputMessage="1" showErrorMessage="1" error="リストから選択してください" sqref="L256:M256" xr:uid="{DD940DBF-9FDF-4AE2-B1A7-08B314C24B0A}">
      <formula1>"○,　"</formula1>
    </dataValidation>
    <dataValidation type="list" imeMode="halfAlpha" allowBlank="1" showInputMessage="1" showErrorMessage="1" error="リストから選択してください" sqref="N256:O256" xr:uid="{67ECC4F3-896F-4336-948D-188BD0459745}">
      <formula1>"一般,特定,　"</formula1>
    </dataValidation>
    <dataValidation type="whole" imeMode="halfAlpha" allowBlank="1" showInputMessage="1" showErrorMessage="1" error="有効な数字を入力してください" sqref="P256:Q256" xr:uid="{BCE98B64-693C-4575-8BF4-09A24128511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56:T256" xr:uid="{E6E83477-4F0D-403B-8D48-64C7AB152D1F}">
      <formula1>-9999999999</formula1>
      <formula2>9999999999</formula2>
    </dataValidation>
    <dataValidation type="list" imeMode="halfAlpha" allowBlank="1" showInputMessage="1" showErrorMessage="1" error="リストから選択してください" sqref="U256:W256" xr:uid="{131E83C6-F835-4714-B8D0-5562AD235AEC}">
      <formula1>"一般,特定,　"</formula1>
    </dataValidation>
    <dataValidation type="list" imeMode="halfAlpha" allowBlank="1" showInputMessage="1" showErrorMessage="1" error="リストから選択してください" sqref="L257:M257" xr:uid="{8BCBFF02-AB0D-4583-95C0-8D164A4561A2}">
      <formula1>"○,　"</formula1>
    </dataValidation>
    <dataValidation type="list" imeMode="halfAlpha" allowBlank="1" showInputMessage="1" showErrorMessage="1" error="リストから選択してください" sqref="N257:O257" xr:uid="{1612E78A-D49A-4A04-86E2-9CE7A291E93C}">
      <formula1>"一般,特定,　"</formula1>
    </dataValidation>
    <dataValidation type="whole" imeMode="halfAlpha" allowBlank="1" showInputMessage="1" showErrorMessage="1" error="有効な数字を入力してください" sqref="P257:Q257" xr:uid="{2B79DF1C-EE20-40B1-B24F-E4700760617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57:T257" xr:uid="{2A9C7CEB-7E68-4F31-9E63-5F2E89C1D860}">
      <formula1>-9999999999</formula1>
      <formula2>9999999999</formula2>
    </dataValidation>
    <dataValidation type="list" imeMode="halfAlpha" allowBlank="1" showInputMessage="1" showErrorMessage="1" error="リストから選択してください" sqref="U257:W257" xr:uid="{6866A8B5-60E3-49F0-9A5C-09E51C774D43}">
      <formula1>"一般,特定,　"</formula1>
    </dataValidation>
    <dataValidation type="list" imeMode="halfAlpha" allowBlank="1" showInputMessage="1" showErrorMessage="1" error="リストから選択してください" sqref="L258:M258" xr:uid="{49CFAD6F-EBE7-47B4-AA2A-B26912AF5254}">
      <formula1>"○,　"</formula1>
    </dataValidation>
    <dataValidation type="list" imeMode="halfAlpha" allowBlank="1" showInputMessage="1" showErrorMessage="1" error="リストから選択してください" sqref="N258:O258" xr:uid="{2D4A753E-BF24-4381-8072-7967D053FFED}">
      <formula1>"一般,特定,　"</formula1>
    </dataValidation>
    <dataValidation type="whole" imeMode="halfAlpha" allowBlank="1" showInputMessage="1" showErrorMessage="1" error="有効な数字を入力してください" sqref="P258:Q258" xr:uid="{143337E4-3C6B-4674-A182-C1CEE5DEB93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58:T258" xr:uid="{C2EFBCFF-AC6C-4F80-9C78-D272AF2E0563}">
      <formula1>-9999999999</formula1>
      <formula2>9999999999</formula2>
    </dataValidation>
    <dataValidation type="list" imeMode="halfAlpha" allowBlank="1" showInputMessage="1" showErrorMessage="1" error="リストから選択してください" sqref="U258:W258" xr:uid="{5CF7BCE9-798E-4995-8AE4-057C73EA68FE}">
      <formula1>"一般,特定,　"</formula1>
    </dataValidation>
    <dataValidation type="list" imeMode="halfAlpha" allowBlank="1" showInputMessage="1" showErrorMessage="1" error="リストから選択してください" sqref="L259:M259" xr:uid="{4641B5E2-2D31-4772-AEB2-B1992A33047F}">
      <formula1>"○,　"</formula1>
    </dataValidation>
    <dataValidation type="list" imeMode="halfAlpha" allowBlank="1" showInputMessage="1" showErrorMessage="1" error="リストから選択してください" sqref="N259:O259" xr:uid="{DD7C092F-0629-4DBA-A5B5-6AEBDEF6803F}">
      <formula1>"一般,特定,　"</formula1>
    </dataValidation>
    <dataValidation type="whole" imeMode="halfAlpha" allowBlank="1" showInputMessage="1" showErrorMessage="1" error="有効な数字を入力してください" sqref="P259:Q259" xr:uid="{5663D1F4-9A8B-4AF6-B336-5A80647EF07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59:T259" xr:uid="{69E06C66-394D-4A5B-A13D-5C9923FD0E34}">
      <formula1>-9999999999</formula1>
      <formula2>9999999999</formula2>
    </dataValidation>
    <dataValidation type="list" imeMode="halfAlpha" allowBlank="1" showInputMessage="1" showErrorMessage="1" error="リストから選択してください" sqref="U259:W259" xr:uid="{39A40C85-F71D-48D5-8576-4106CB7FFF6B}">
      <formula1>"一般,特定,　"</formula1>
    </dataValidation>
    <dataValidation type="list" imeMode="halfAlpha" allowBlank="1" showInputMessage="1" showErrorMessage="1" error="リストから選択してください" sqref="L260:M260" xr:uid="{90B09559-D0C3-4A7D-BEA3-7099FAD0FBC0}">
      <formula1>"○,　"</formula1>
    </dataValidation>
    <dataValidation type="list" imeMode="halfAlpha" allowBlank="1" showInputMessage="1" showErrorMessage="1" error="リストから選択してください" sqref="N260:O260" xr:uid="{DFC03A1A-FD75-42B8-BA37-905F79ADA7B7}">
      <formula1>"一般,特定,　"</formula1>
    </dataValidation>
    <dataValidation type="whole" imeMode="halfAlpha" allowBlank="1" showInputMessage="1" showErrorMessage="1" error="有効な数字を入力してください" sqref="P260:Q260" xr:uid="{7BD938B8-FCCC-4F84-9A5E-3D0BC0B47D2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60:T260" xr:uid="{FFD9AFF1-6359-4A5F-BCEB-7F24A2E939A1}">
      <formula1>-9999999999</formula1>
      <formula2>9999999999</formula2>
    </dataValidation>
    <dataValidation type="list" imeMode="halfAlpha" allowBlank="1" showInputMessage="1" showErrorMessage="1" error="リストから選択してください" sqref="U260:W260" xr:uid="{BD2CA165-51E4-4B61-97DD-C55FE9C9B3EA}">
      <formula1>"一般,特定,　"</formula1>
    </dataValidation>
    <dataValidation type="list" imeMode="halfAlpha" allowBlank="1" showInputMessage="1" showErrorMessage="1" error="リストから選択してください" sqref="L261:M261" xr:uid="{79B2C901-F7E7-47FC-B4DA-870AFD7A5EA1}">
      <formula1>"○,　"</formula1>
    </dataValidation>
    <dataValidation type="whole" imeMode="halfAlpha" allowBlank="1" showInputMessage="1" showErrorMessage="1" error="有効な数字を入力してください。10兆円以上になる場合は、9,999,999,999と入力してください" sqref="R261:T261" xr:uid="{75A3EFD2-6B10-4200-AFE0-F4FF9A8220A6}">
      <formula1>-9999999999</formula1>
      <formula2>9999999999</formula2>
    </dataValidation>
    <dataValidation type="list" imeMode="halfAlpha" allowBlank="1" showInputMessage="1" showErrorMessage="1" error="リストから選択してください" sqref="O271" xr:uid="{68A6BE0B-BBDC-496B-B9F2-287985BD5E70}">
      <formula1>"○,　"</formula1>
    </dataValidation>
    <dataValidation type="list" imeMode="halfAlpha" allowBlank="1" showInputMessage="1" showErrorMessage="1" error="リストから選択してください" sqref="P271" xr:uid="{567B294B-C8FB-44E4-AB4E-13F7B1288E93}">
      <formula1>"○,　"</formula1>
    </dataValidation>
    <dataValidation type="list" imeMode="halfAlpha" allowBlank="1" showInputMessage="1" showErrorMessage="1" error="リストから選択してください" sqref="Q271" xr:uid="{899897C6-3B50-415F-B3E8-C8A3AD6F6D4A}">
      <formula1>"○,　"</formula1>
    </dataValidation>
    <dataValidation type="list" imeMode="halfAlpha" allowBlank="1" showInputMessage="1" showErrorMessage="1" error="リストから選択してください" sqref="R271" xr:uid="{A0860FEB-92F6-4294-A776-87769E01EC80}">
      <formula1>"○,　"</formula1>
    </dataValidation>
    <dataValidation type="list" imeMode="halfAlpha" allowBlank="1" showInputMessage="1" showErrorMessage="1" error="リストから選択してください" sqref="S271" xr:uid="{A34000EA-F516-43FB-A7A2-B951F50E52FB}">
      <formula1>"○,　"</formula1>
    </dataValidation>
    <dataValidation type="list" imeMode="halfAlpha" allowBlank="1" showInputMessage="1" showErrorMessage="1" error="リストから選択してください" sqref="O272" xr:uid="{50996BC0-C5A8-4FB7-925C-E2E8936B9017}">
      <formula1>"○,　"</formula1>
    </dataValidation>
    <dataValidation type="list" imeMode="halfAlpha" allowBlank="1" showInputMessage="1" showErrorMessage="1" error="リストから選択してください" sqref="P272" xr:uid="{FAE7A3F1-536E-42BD-9E4B-9EA2C3CF2ED7}">
      <formula1>"○,　"</formula1>
    </dataValidation>
    <dataValidation type="list" imeMode="halfAlpha" allowBlank="1" showInputMessage="1" showErrorMessage="1" error="リストから選択してください" sqref="Q272" xr:uid="{53AB280E-E714-482B-9D11-AAAA4717FAB2}">
      <formula1>"○,　"</formula1>
    </dataValidation>
    <dataValidation type="list" imeMode="halfAlpha" allowBlank="1" showInputMessage="1" showErrorMessage="1" error="リストから選択してください" sqref="R272" xr:uid="{E8DB4EA8-824E-4BC9-9A41-ECD5D6B56F35}">
      <formula1>"○,　"</formula1>
    </dataValidation>
    <dataValidation type="list" imeMode="halfAlpha" allowBlank="1" showInputMessage="1" showErrorMessage="1" error="リストから選択してください" sqref="S272" xr:uid="{DF79C3E4-2D5C-45CA-8F7E-E1F44348DC53}">
      <formula1>"○,　"</formula1>
    </dataValidation>
    <dataValidation type="list" imeMode="halfAlpha" allowBlank="1" showInputMessage="1" showErrorMessage="1" error="リストから選択してください" sqref="O273:S273" xr:uid="{B9323265-8C6B-4562-A777-410331914987}">
      <formula1>"○,　"</formula1>
    </dataValidation>
    <dataValidation type="list" imeMode="halfAlpha" allowBlank="1" showInputMessage="1" showErrorMessage="1" error="リストから選択してください" sqref="O274" xr:uid="{90D0E14A-06D6-4597-B4C6-89D8468E0440}">
      <formula1>"○,　"</formula1>
    </dataValidation>
    <dataValidation type="list" imeMode="halfAlpha" allowBlank="1" showInputMessage="1" showErrorMessage="1" error="リストから選択してください" sqref="P274" xr:uid="{B1E7008C-0DA4-476D-BEE3-D86635ED02DA}">
      <formula1>"○,　"</formula1>
    </dataValidation>
    <dataValidation type="list" imeMode="halfAlpha" allowBlank="1" showInputMessage="1" showErrorMessage="1" error="リストから選択してください" sqref="Q274" xr:uid="{99388E7D-2A84-4566-92D0-0C75D38F581E}">
      <formula1>"○,　"</formula1>
    </dataValidation>
    <dataValidation type="list" imeMode="halfAlpha" allowBlank="1" showInputMessage="1" showErrorMessage="1" error="リストから選択してください" sqref="R274" xr:uid="{4F917515-C815-4948-9D69-C6107856775A}">
      <formula1>"○,　"</formula1>
    </dataValidation>
    <dataValidation type="list" imeMode="halfAlpha" allowBlank="1" showInputMessage="1" showErrorMessage="1" error="リストから選択してください" sqref="S274" xr:uid="{4E493FEE-64A7-422F-B1DD-FB15D43AD255}">
      <formula1>"○,　"</formula1>
    </dataValidation>
    <dataValidation type="list" imeMode="halfAlpha" allowBlank="1" showInputMessage="1" showErrorMessage="1" error="リストから選択してください" sqref="O275" xr:uid="{4508DAFA-9218-4939-9322-19B8BFC9C9EE}">
      <formula1>"○,　"</formula1>
    </dataValidation>
    <dataValidation type="list" imeMode="halfAlpha" allowBlank="1" showInputMessage="1" showErrorMessage="1" error="リストから選択してください" sqref="P275" xr:uid="{BF0DFCAA-DDDA-477F-A093-8BC01849678F}">
      <formula1>"○,　"</formula1>
    </dataValidation>
    <dataValidation type="list" imeMode="halfAlpha" allowBlank="1" showInputMessage="1" showErrorMessage="1" error="リストから選択してください" sqref="Q275" xr:uid="{357F71CB-72D8-45F0-8736-E29C761F5ACC}">
      <formula1>"○,　"</formula1>
    </dataValidation>
    <dataValidation type="list" imeMode="halfAlpha" allowBlank="1" showInputMessage="1" showErrorMessage="1" error="リストから選択してください" sqref="R275" xr:uid="{88BCFC40-40BC-46D4-BE4A-C2986E5FFB33}">
      <formula1>"○,　"</formula1>
    </dataValidation>
    <dataValidation type="list" imeMode="halfAlpha" allowBlank="1" showInputMessage="1" showErrorMessage="1" error="リストから選択してください" sqref="S275" xr:uid="{3FA1A4B5-CF02-48B8-828B-14414DAB5D86}">
      <formula1>"○,　"</formula1>
    </dataValidation>
    <dataValidation type="list" imeMode="halfAlpha" allowBlank="1" showInputMessage="1" showErrorMessage="1" error="リストから選択してください" sqref="O276" xr:uid="{677C3022-C1AD-4CB3-B51E-D60A95DBB2FF}">
      <formula1>"○,　"</formula1>
    </dataValidation>
    <dataValidation type="list" imeMode="halfAlpha" allowBlank="1" showInputMessage="1" showErrorMessage="1" error="リストから選択してください" sqref="P276" xr:uid="{33039AAF-C953-4C18-8E57-99DADB47E749}">
      <formula1>"○,　"</formula1>
    </dataValidation>
    <dataValidation type="list" imeMode="halfAlpha" allowBlank="1" showInputMessage="1" showErrorMessage="1" error="リストから選択してください" sqref="Q276" xr:uid="{F2A740A1-B94B-4D19-9C31-0B5C0DF8532C}">
      <formula1>"○,　"</formula1>
    </dataValidation>
    <dataValidation type="list" imeMode="halfAlpha" allowBlank="1" showInputMessage="1" showErrorMessage="1" error="リストから選択してください" sqref="R276" xr:uid="{8D4E2854-1D27-46CF-8C87-120E5156DB78}">
      <formula1>"○,　"</formula1>
    </dataValidation>
    <dataValidation type="list" imeMode="halfAlpha" allowBlank="1" showInputMessage="1" showErrorMessage="1" error="リストから選択してください" sqref="S276" xr:uid="{E3F28740-D317-4212-971B-7196021273FB}">
      <formula1>"○,　"</formula1>
    </dataValidation>
    <dataValidation type="list" imeMode="halfAlpha" allowBlank="1" showInputMessage="1" showErrorMessage="1" error="リストから選択してください" sqref="O277" xr:uid="{0C3AA49A-6950-4AA4-A41A-F8A7720B7F40}">
      <formula1>"○,　"</formula1>
    </dataValidation>
    <dataValidation type="list" imeMode="halfAlpha" allowBlank="1" showInputMessage="1" showErrorMessage="1" error="リストから選択してください" sqref="P277" xr:uid="{47295830-E8D1-4752-A4B3-A771D3D69B67}">
      <formula1>"○,　"</formula1>
    </dataValidation>
    <dataValidation type="list" imeMode="halfAlpha" allowBlank="1" showInputMessage="1" showErrorMessage="1" error="リストから選択してください" sqref="Q277" xr:uid="{8B198602-870E-499A-9E15-6056FB5EAF9E}">
      <formula1>"○,　"</formula1>
    </dataValidation>
    <dataValidation type="list" imeMode="halfAlpha" allowBlank="1" showInputMessage="1" showErrorMessage="1" error="リストから選択してください" sqref="R277" xr:uid="{8B715CEA-1BBE-4F40-B6B2-4B01973DA154}">
      <formula1>"○,　"</formula1>
    </dataValidation>
    <dataValidation type="list" imeMode="halfAlpha" allowBlank="1" showInputMessage="1" showErrorMessage="1" error="リストから選択してください" sqref="S277" xr:uid="{3AE65340-E1DA-42FC-9994-D128C03AE70E}">
      <formula1>"○,　"</formula1>
    </dataValidation>
    <dataValidation type="list" imeMode="halfAlpha" allowBlank="1" showInputMessage="1" showErrorMessage="1" error="リストから選択してください" sqref="O278" xr:uid="{D6F4E120-3343-4AF7-B8FB-51961E47F2BC}">
      <formula1>"○,　"</formula1>
    </dataValidation>
    <dataValidation type="list" imeMode="halfAlpha" allowBlank="1" showInputMessage="1" showErrorMessage="1" error="リストから選択してください" sqref="P278" xr:uid="{F02B2E42-4D26-4547-AF36-4CFD7E9CA77B}">
      <formula1>"○,　"</formula1>
    </dataValidation>
    <dataValidation type="list" imeMode="halfAlpha" allowBlank="1" showInputMessage="1" showErrorMessage="1" error="リストから選択してください" sqref="Q278" xr:uid="{0B073034-C113-4C3F-BEC4-ADA5F90FCE0D}">
      <formula1>"○,　"</formula1>
    </dataValidation>
    <dataValidation type="list" imeMode="halfAlpha" allowBlank="1" showInputMessage="1" showErrorMessage="1" error="リストから選択してください" sqref="R278" xr:uid="{C823C764-6F96-491F-82D1-5D941FDD9DC1}">
      <formula1>"○,　"</formula1>
    </dataValidation>
    <dataValidation type="list" imeMode="halfAlpha" allowBlank="1" showInputMessage="1" showErrorMessage="1" error="リストから選択してください" sqref="S278" xr:uid="{25A05260-C8D9-4C04-9CB1-BC7127EE6876}">
      <formula1>"○,　"</formula1>
    </dataValidation>
    <dataValidation type="list" imeMode="halfAlpha" allowBlank="1" showInputMessage="1" showErrorMessage="1" error="リストから選択してください" sqref="O279" xr:uid="{84F643CD-D8C9-4D25-A8BA-B5DCF0396F04}">
      <formula1>"○,　"</formula1>
    </dataValidation>
    <dataValidation type="list" imeMode="halfAlpha" allowBlank="1" showInputMessage="1" showErrorMessage="1" error="リストから選択してください" sqref="P279" xr:uid="{0F0DE576-D24C-40F0-9E99-A1CE2FA4A265}">
      <formula1>"○,　"</formula1>
    </dataValidation>
    <dataValidation type="list" imeMode="halfAlpha" allowBlank="1" showInputMessage="1" showErrorMessage="1" error="リストから選択してください" sqref="Q279" xr:uid="{9D01C730-6F2A-4968-8393-FDA494FACC15}">
      <formula1>"○,　"</formula1>
    </dataValidation>
    <dataValidation type="list" imeMode="halfAlpha" allowBlank="1" showInputMessage="1" showErrorMessage="1" error="リストから選択してください" sqref="R279" xr:uid="{E6252A2A-E9AC-4A32-AF4F-DC0DB9681A3D}">
      <formula1>"○,　"</formula1>
    </dataValidation>
    <dataValidation type="list" imeMode="halfAlpha" allowBlank="1" showInputMessage="1" showErrorMessage="1" error="リストから選択してください" sqref="S279" xr:uid="{105E4369-AF94-46B2-B6D6-868255C6E2A3}">
      <formula1>"○,　"</formula1>
    </dataValidation>
    <dataValidation type="whole" imeMode="halfAlpha" allowBlank="1" showInputMessage="1" showErrorMessage="1" error="有効な数字を入力してください" sqref="P283:Q283" xr:uid="{22C3EB17-8998-4832-BFA1-49998BD5842B}">
      <formula1>0</formula1>
      <formula2>9999999999</formula2>
    </dataValidation>
    <dataValidation type="whole" imeMode="halfAlpha" allowBlank="1" showInputMessage="1" showErrorMessage="1" error="有効な数字を入力してください" sqref="P284:Q284" xr:uid="{DF98684E-A5BE-4CDF-A2BE-4D73E5548BA7}">
      <formula1>0</formula1>
      <formula2>9999999999</formula2>
    </dataValidation>
    <dataValidation type="whole" imeMode="halfAlpha" allowBlank="1" showInputMessage="1" showErrorMessage="1" error="有効な数字を入力してください" sqref="P285:Q285" xr:uid="{ADF11DCC-44A2-4C2D-A1F9-B4A697DD2A39}">
      <formula1>0</formula1>
      <formula2>9999999999</formula2>
    </dataValidation>
    <dataValidation type="whole" imeMode="halfAlpha" allowBlank="1" showInputMessage="1" showErrorMessage="1" error="有効な数字を入力してください" sqref="P286:Q286" xr:uid="{9ADAF4DB-59E8-4D1C-8E65-648F3536B96A}">
      <formula1>0</formula1>
      <formula2>9999999999</formula2>
    </dataValidation>
    <dataValidation type="list" imeMode="halfAlpha" allowBlank="1" showInputMessage="1" showErrorMessage="1" error="リストから選択してください" sqref="I288:L288" xr:uid="{D11A7B10-2330-4BAA-B6FD-9B4BB7E0CF79}">
      <formula1>"○,　"</formula1>
    </dataValidation>
    <dataValidation type="list" imeMode="halfAlpha" allowBlank="1" showInputMessage="1" showErrorMessage="1" error="リストから選択してください" sqref="I290:L290" xr:uid="{C0A821B6-70B4-4B75-9E62-7AE76F489E28}">
      <formula1>"○,　"</formula1>
    </dataValidation>
    <dataValidation type="list" imeMode="halfAlpha" allowBlank="1" showInputMessage="1" showErrorMessage="1" error="リストから選択してください" sqref="I292:T292" xr:uid="{BCF8AF7C-A860-4BE3-873F-E0A89EF6E772}">
      <formula1>"障がい者の雇用義務があり、法定雇用率を満たしている,障がい者の雇用義務はないが、障がい者を１人以上、雇用している,　"</formula1>
    </dataValidation>
    <dataValidation type="whole" imeMode="halfAlpha" allowBlank="1" showInputMessage="1" showErrorMessage="1" error="有効な数字を入力してください" sqref="M294:N294" xr:uid="{5F7479BD-9CD4-488A-84B5-E828DD0916FF}">
      <formula1>0</formula1>
      <formula2>9999999999</formula2>
    </dataValidation>
    <dataValidation type="whole" imeMode="halfAlpha" allowBlank="1" showInputMessage="1" showErrorMessage="1" error="有効な数字を入力してください" sqref="M295:N295" xr:uid="{C8C427E9-D980-4D34-B1F8-EFF30CA69474}">
      <formula1>0</formula1>
      <formula2>9999999999</formula2>
    </dataValidation>
    <dataValidation type="list" imeMode="halfAlpha" allowBlank="1" showInputMessage="1" showErrorMessage="1" error="リストから選択してください" sqref="I297:L297" xr:uid="{7EAFD468-D0FB-40FC-93E8-5C7F9389F9CF}">
      <formula1>"○,　"</formula1>
    </dataValidation>
    <dataValidation type="list" imeMode="halfAlpha" allowBlank="1" showInputMessage="1" showErrorMessage="1" error="リストから選択してください" sqref="I299:L299" xr:uid="{0EE5EFE2-DEFC-40FC-AC98-24F4D49622D3}">
      <formula1>"○,　"</formula1>
    </dataValidation>
    <dataValidation type="whole" imeMode="halfAlpha" allowBlank="1" showInputMessage="1" showErrorMessage="1" error="有効な数字を入力してください" sqref="I301:L301" xr:uid="{754F4C21-01D0-4228-A928-A5B16993B94C}">
      <formula1>0</formula1>
      <formula2>9999999999</formula2>
    </dataValidation>
  </dataValidations>
  <pageMargins left="0.19685039370078741" right="0.19685039370078741" top="0.39370078740157483" bottom="0.19685039370078741" header="0.19685039370078741" footer="0.19685039370078741"/>
  <pageSetup paperSize="9" scale="70"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57"/>
  <sheetViews>
    <sheetView zoomScaleNormal="100" workbookViewId="0"/>
  </sheetViews>
  <sheetFormatPr defaultColWidth="9" defaultRowHeight="13.5" x14ac:dyDescent="0.15"/>
  <cols>
    <col min="1" max="1" width="17.25" style="88" customWidth="1"/>
    <col min="2" max="16384" width="9" style="88"/>
  </cols>
  <sheetData>
    <row r="1" spans="1:3" x14ac:dyDescent="0.15">
      <c r="A1" s="88"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3" x14ac:dyDescent="0.15">
      <c r="A2" s="88" t="str">
        <f>"@神奈川県@和歌山県@鹿児島県@"</f>
        <v>@神奈川県@和歌山県@鹿児島県@</v>
      </c>
    </row>
    <row r="3" spans="1:3" x14ac:dyDescent="0.15">
      <c r="A3" s="88" t="s">
        <v>110</v>
      </c>
    </row>
    <row r="4" spans="1:3" x14ac:dyDescent="0.15">
      <c r="A4" s="88" t="s">
        <v>111</v>
      </c>
    </row>
    <row r="6" spans="1:3" x14ac:dyDescent="0.15">
      <c r="A6" s="88" t="s">
        <v>270</v>
      </c>
      <c r="B6" s="88" t="s">
        <v>271</v>
      </c>
      <c r="C6" s="88" t="s">
        <v>272</v>
      </c>
    </row>
    <row r="10" spans="1:3" x14ac:dyDescent="0.15">
      <c r="A10" s="59" t="s">
        <v>100</v>
      </c>
    </row>
    <row r="11" spans="1:3" x14ac:dyDescent="0.15">
      <c r="A11" s="59" t="s">
        <v>13</v>
      </c>
    </row>
    <row r="12" spans="1:3" x14ac:dyDescent="0.15">
      <c r="A12" s="59" t="s">
        <v>14</v>
      </c>
    </row>
    <row r="13" spans="1:3" x14ac:dyDescent="0.15">
      <c r="A13" s="59" t="s">
        <v>15</v>
      </c>
    </row>
    <row r="14" spans="1:3" x14ac:dyDescent="0.15">
      <c r="A14" s="59" t="s">
        <v>16</v>
      </c>
    </row>
    <row r="15" spans="1:3" x14ac:dyDescent="0.15">
      <c r="A15" s="59" t="s">
        <v>17</v>
      </c>
    </row>
    <row r="16" spans="1:3" x14ac:dyDescent="0.15">
      <c r="A16" s="59" t="s">
        <v>18</v>
      </c>
    </row>
    <row r="17" spans="1:1" x14ac:dyDescent="0.15">
      <c r="A17" s="59" t="s">
        <v>19</v>
      </c>
    </row>
    <row r="18" spans="1:1" x14ac:dyDescent="0.15">
      <c r="A18" s="59" t="s">
        <v>20</v>
      </c>
    </row>
    <row r="19" spans="1:1" x14ac:dyDescent="0.15">
      <c r="A19" s="59" t="s">
        <v>21</v>
      </c>
    </row>
    <row r="20" spans="1:1" x14ac:dyDescent="0.15">
      <c r="A20" s="59" t="s">
        <v>22</v>
      </c>
    </row>
    <row r="21" spans="1:1" x14ac:dyDescent="0.15">
      <c r="A21" s="59" t="s">
        <v>23</v>
      </c>
    </row>
    <row r="22" spans="1:1" x14ac:dyDescent="0.15">
      <c r="A22" s="59" t="s">
        <v>24</v>
      </c>
    </row>
    <row r="23" spans="1:1" x14ac:dyDescent="0.15">
      <c r="A23" s="59" t="s">
        <v>25</v>
      </c>
    </row>
    <row r="24" spans="1:1" x14ac:dyDescent="0.15">
      <c r="A24" s="59" t="s">
        <v>26</v>
      </c>
    </row>
    <row r="25" spans="1:1" x14ac:dyDescent="0.15">
      <c r="A25" s="59" t="s">
        <v>27</v>
      </c>
    </row>
    <row r="26" spans="1:1" x14ac:dyDescent="0.15">
      <c r="A26" s="59" t="s">
        <v>28</v>
      </c>
    </row>
    <row r="27" spans="1:1" x14ac:dyDescent="0.15">
      <c r="A27" s="59" t="s">
        <v>29</v>
      </c>
    </row>
    <row r="28" spans="1:1" x14ac:dyDescent="0.15">
      <c r="A28" s="59" t="s">
        <v>30</v>
      </c>
    </row>
    <row r="29" spans="1:1" x14ac:dyDescent="0.15">
      <c r="A29" s="59" t="s">
        <v>31</v>
      </c>
    </row>
    <row r="30" spans="1:1" x14ac:dyDescent="0.15">
      <c r="A30" s="59" t="s">
        <v>32</v>
      </c>
    </row>
    <row r="31" spans="1:1" x14ac:dyDescent="0.15">
      <c r="A31" s="59" t="s">
        <v>33</v>
      </c>
    </row>
    <row r="32" spans="1:1" x14ac:dyDescent="0.15">
      <c r="A32" s="59" t="s">
        <v>34</v>
      </c>
    </row>
    <row r="33" spans="1:1" x14ac:dyDescent="0.15">
      <c r="A33" s="59" t="s">
        <v>35</v>
      </c>
    </row>
    <row r="34" spans="1:1" x14ac:dyDescent="0.15">
      <c r="A34" s="59" t="s">
        <v>36</v>
      </c>
    </row>
    <row r="35" spans="1:1" x14ac:dyDescent="0.15">
      <c r="A35" s="59" t="s">
        <v>37</v>
      </c>
    </row>
    <row r="36" spans="1:1" x14ac:dyDescent="0.15">
      <c r="A36" s="59" t="s">
        <v>38</v>
      </c>
    </row>
    <row r="37" spans="1:1" x14ac:dyDescent="0.15">
      <c r="A37" s="59" t="s">
        <v>39</v>
      </c>
    </row>
    <row r="38" spans="1:1" x14ac:dyDescent="0.15">
      <c r="A38" s="59" t="s">
        <v>40</v>
      </c>
    </row>
    <row r="39" spans="1:1" x14ac:dyDescent="0.15">
      <c r="A39" s="59" t="s">
        <v>41</v>
      </c>
    </row>
    <row r="40" spans="1:1" x14ac:dyDescent="0.15">
      <c r="A40" s="59" t="s">
        <v>42</v>
      </c>
    </row>
    <row r="41" spans="1:1" x14ac:dyDescent="0.15">
      <c r="A41" s="59" t="s">
        <v>43</v>
      </c>
    </row>
    <row r="42" spans="1:1" x14ac:dyDescent="0.15">
      <c r="A42" s="59" t="s">
        <v>44</v>
      </c>
    </row>
    <row r="43" spans="1:1" x14ac:dyDescent="0.15">
      <c r="A43" s="59" t="s">
        <v>45</v>
      </c>
    </row>
    <row r="44" spans="1:1" x14ac:dyDescent="0.15">
      <c r="A44" s="59" t="s">
        <v>46</v>
      </c>
    </row>
    <row r="45" spans="1:1" x14ac:dyDescent="0.15">
      <c r="A45" s="59" t="s">
        <v>47</v>
      </c>
    </row>
    <row r="46" spans="1:1" x14ac:dyDescent="0.15">
      <c r="A46" s="59" t="s">
        <v>48</v>
      </c>
    </row>
    <row r="47" spans="1:1" x14ac:dyDescent="0.15">
      <c r="A47" s="59" t="s">
        <v>49</v>
      </c>
    </row>
    <row r="48" spans="1:1" x14ac:dyDescent="0.15">
      <c r="A48" s="59" t="s">
        <v>50</v>
      </c>
    </row>
    <row r="49" spans="1:1" x14ac:dyDescent="0.15">
      <c r="A49" s="59" t="s">
        <v>51</v>
      </c>
    </row>
    <row r="50" spans="1:1" x14ac:dyDescent="0.15">
      <c r="A50" s="59" t="s">
        <v>52</v>
      </c>
    </row>
    <row r="51" spans="1:1" x14ac:dyDescent="0.15">
      <c r="A51" s="59" t="s">
        <v>53</v>
      </c>
    </row>
    <row r="52" spans="1:1" x14ac:dyDescent="0.15">
      <c r="A52" s="59" t="s">
        <v>54</v>
      </c>
    </row>
    <row r="53" spans="1:1" x14ac:dyDescent="0.15">
      <c r="A53" s="59" t="s">
        <v>55</v>
      </c>
    </row>
    <row r="54" spans="1:1" x14ac:dyDescent="0.15">
      <c r="A54" s="59" t="s">
        <v>56</v>
      </c>
    </row>
    <row r="55" spans="1:1" x14ac:dyDescent="0.15">
      <c r="A55" s="59" t="s">
        <v>57</v>
      </c>
    </row>
    <row r="56" spans="1:1" x14ac:dyDescent="0.15">
      <c r="A56" s="59" t="s">
        <v>58</v>
      </c>
    </row>
    <row r="57" spans="1:1" x14ac:dyDescent="0.15">
      <c r="A57" s="59" t="s">
        <v>59</v>
      </c>
    </row>
  </sheetData>
  <sheetProtection algorithmName="SHA-512" hashValue="pku8yfblpP9wIZPyJSKYJDcog+6P9WBOlarFW9B6Os0cv/Ya8teQn7O9Md0B7KePlC3lQTLI9UBhV+Kv7SruRQ==" saltValue="izWttyFeqhyhv9i0jAJIlQ==" spinCount="100000" sheet="1" objects="1" scenarios="1"/>
  <phoneticPr fontId="4"/>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