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40FCFA1D-FC3D-4119-9C8B-D3F735EC8B6B}" xr6:coauthVersionLast="47" xr6:coauthVersionMax="47" xr10:uidLastSave="{00000000-0000-0000-0000-000000000000}"/>
  <workbookProtection workbookAlgorithmName="SHA-512" workbookHashValue="Pp/Iaj6fRc8+azhGy7SZU34EEGq/lAaDvWqSLZuBDdiD0iDQSCC6atwKYRO0HJVrQKsiHZFx8pqXd1YFc6m04w==" workbookSaltValue="D9WrYvzxn1SCpXssG/Jdvw==" workbookSpinCount="100000" lockStructure="1"/>
  <bookViews>
    <workbookView xWindow="390" yWindow="390" windowWidth="23640" windowHeight="15585"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入力シート!$A$235</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3" i="7" l="1"/>
  <c r="A359" i="7"/>
  <c r="A356" i="7"/>
  <c r="A347" i="7"/>
  <c r="A342" i="7"/>
  <c r="A334" i="7"/>
  <c r="A320" i="7"/>
  <c r="A317" i="7"/>
  <c r="A310" i="7"/>
  <c r="A304" i="7"/>
  <c r="A303" i="7"/>
  <c r="A296" i="7"/>
  <c r="A295" i="7"/>
  <c r="A290" i="7"/>
  <c r="A263" i="7"/>
  <c r="A262" i="7"/>
  <c r="A248" i="7"/>
  <c r="A240" i="7"/>
  <c r="A235" i="7"/>
  <c r="A228" i="7"/>
  <c r="A226"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W203" i="7"/>
  <c r="I203" i="7"/>
  <c r="N203" i="7"/>
  <c r="Q203" i="7"/>
  <c r="S203" i="7"/>
  <c r="AB263" i="7"/>
  <c r="AB264" i="7"/>
  <c r="AB265" i="7"/>
  <c r="AB266" i="7"/>
  <c r="AB267" i="7"/>
  <c r="AB268" i="7"/>
  <c r="AB269" i="7"/>
  <c r="AB270" i="7"/>
  <c r="AB271" i="7"/>
  <c r="AB272" i="7"/>
  <c r="AB273" i="7"/>
  <c r="AB274" i="7"/>
  <c r="AB275" i="7"/>
  <c r="AB276" i="7"/>
  <c r="AB277" i="7"/>
  <c r="AB278" i="7"/>
  <c r="AB279" i="7"/>
  <c r="AB280" i="7"/>
  <c r="AB281" i="7"/>
  <c r="AB282" i="7"/>
  <c r="AB283" i="7"/>
  <c r="AB296" i="7"/>
  <c r="AB297" i="7"/>
  <c r="AB298" i="7"/>
  <c r="AB299" i="7"/>
  <c r="AB300" i="7"/>
  <c r="AB301" i="7"/>
  <c r="AB302" i="7"/>
  <c r="I217" i="7"/>
  <c r="R284" i="7" l="1"/>
  <c r="S284" i="7"/>
  <c r="T284" i="7"/>
  <c r="U284" i="7"/>
  <c r="V284" i="7"/>
  <c r="W284" i="7"/>
  <c r="X284" i="7"/>
  <c r="Y284" i="7"/>
  <c r="N211" i="7" l="1"/>
  <c r="Q211" i="7" l="1"/>
  <c r="I211" i="7"/>
  <c r="I204" i="7" l="1"/>
  <c r="J225" i="7" l="1"/>
  <c r="J223" i="7"/>
  <c r="J221" i="7"/>
  <c r="D114" i="7" l="1"/>
  <c r="D116" i="7" s="1"/>
  <c r="D118" i="7" s="1"/>
  <c r="D120" i="7" s="1"/>
  <c r="D122" i="7" s="1"/>
  <c r="D124" i="7" s="1"/>
  <c r="D126" i="7" s="1"/>
  <c r="A2" i="8" l="1"/>
  <c r="A1" i="8"/>
</calcChain>
</file>

<file path=xl/sharedStrings.xml><?xml version="1.0" encoding="utf-8"?>
<sst xmlns="http://schemas.openxmlformats.org/spreadsheetml/2006/main" count="448" uniqueCount="355">
  <si>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</si>
  <si>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</si>
  <si>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希望</t>
    <rPh sb="0" eb="2">
      <t>キボウ</t>
    </rPh>
    <phoneticPr fontId="4"/>
  </si>
  <si>
    <t>営業年数</t>
    <rPh sb="0" eb="2">
      <t>エイギョウ</t>
    </rPh>
    <rPh sb="2" eb="4">
      <t>ネンスウ</t>
    </rPh>
    <phoneticPr fontId="5"/>
  </si>
  <si>
    <t>測量業者</t>
    <phoneticPr fontId="4"/>
  </si>
  <si>
    <t>建築士事務所</t>
    <phoneticPr fontId="4"/>
  </si>
  <si>
    <t>地質調査業者</t>
    <phoneticPr fontId="4"/>
  </si>
  <si>
    <t>補償コンサルタント</t>
    <phoneticPr fontId="4"/>
  </si>
  <si>
    <t>不動産鑑定業者</t>
    <phoneticPr fontId="4"/>
  </si>
  <si>
    <t>土地家屋調査士</t>
    <phoneticPr fontId="4"/>
  </si>
  <si>
    <t>リストから選択してください。</t>
    <phoneticPr fontId="4"/>
  </si>
  <si>
    <t>年</t>
    <rPh sb="0" eb="1">
      <t>ネン</t>
    </rPh>
    <phoneticPr fontId="4"/>
  </si>
  <si>
    <t>地質調査</t>
    <phoneticPr fontId="4"/>
  </si>
  <si>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</si>
  <si>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</si>
  <si>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</si>
  <si>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</si>
  <si>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</si>
  <si>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</si>
  <si>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</si>
  <si>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</si>
  <si>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</si>
  <si>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</si>
  <si>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</si>
  <si>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</si>
  <si>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</si>
  <si>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</si>
  <si>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</si>
  <si>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</si>
  <si>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</si>
  <si>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</si>
  <si>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</si>
  <si>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</si>
  <si>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</si>
  <si>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</si>
  <si>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</si>
  <si>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</si>
  <si>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</si>
  <si>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</si>
  <si>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</si>
  <si>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</si>
  <si>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</si>
  <si>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</si>
  <si>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</si>
  <si>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</si>
  <si>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</si>
  <si>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</si>
  <si>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</si>
  <si>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</si>
  <si>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</si>
  <si>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</si>
  <si>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</si>
  <si>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</si>
  <si>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</si>
  <si>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</si>
  <si>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例)カブシキガイシャスズキグミ　正式名称を全角カタカナで入力してください。</t>
    <phoneticPr fontId="4"/>
  </si>
  <si>
    <t>例)株式会社鈴木組　正式名称で入力してください。</t>
    <phoneticPr fontId="4"/>
  </si>
  <si>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</si>
  <si>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</si>
  <si>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</si>
  <si>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</si>
  <si>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</si>
  <si>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</si>
  <si>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</si>
  <si>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</si>
  <si>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建物清掃</t>
    <phoneticPr fontId="4"/>
  </si>
  <si>
    <t>屋外清掃</t>
    <phoneticPr fontId="4"/>
  </si>
  <si>
    <t>下水道・河川清掃</t>
    <phoneticPr fontId="4"/>
  </si>
  <si>
    <t>貯水槽清掃</t>
    <phoneticPr fontId="4"/>
  </si>
  <si>
    <t>浄化槽清掃</t>
    <phoneticPr fontId="4"/>
  </si>
  <si>
    <t>害虫駆除</t>
    <phoneticPr fontId="4"/>
  </si>
  <si>
    <t>清掃等</t>
    <rPh sb="0" eb="2">
      <t>セイソウ</t>
    </rPh>
    <rPh sb="2" eb="3">
      <t>トウ</t>
    </rPh>
    <phoneticPr fontId="4"/>
  </si>
  <si>
    <t>有人警備</t>
    <phoneticPr fontId="4"/>
  </si>
  <si>
    <t>機械警備</t>
    <phoneticPr fontId="4"/>
  </si>
  <si>
    <t>消防設備</t>
    <phoneticPr fontId="4"/>
  </si>
  <si>
    <t>空調設備</t>
    <phoneticPr fontId="4"/>
  </si>
  <si>
    <t>電話・通信機器</t>
    <phoneticPr fontId="4"/>
  </si>
  <si>
    <t>自動ドア</t>
    <phoneticPr fontId="4"/>
  </si>
  <si>
    <t>エレベーター</t>
    <phoneticPr fontId="4"/>
  </si>
  <si>
    <t>電気設備</t>
    <phoneticPr fontId="4"/>
  </si>
  <si>
    <t>ＯＡ機器・事務機器</t>
    <phoneticPr fontId="4"/>
  </si>
  <si>
    <t>浄化槽</t>
    <phoneticPr fontId="4"/>
  </si>
  <si>
    <t>環境関係測定機器</t>
    <phoneticPr fontId="4"/>
  </si>
  <si>
    <t>施設管理</t>
    <phoneticPr fontId="4"/>
  </si>
  <si>
    <t>樹木管理等</t>
    <phoneticPr fontId="4"/>
  </si>
  <si>
    <t>配管点検</t>
    <phoneticPr fontId="4"/>
  </si>
  <si>
    <t>街灯・照明点検</t>
    <phoneticPr fontId="4"/>
  </si>
  <si>
    <t>管理保守</t>
    <rPh sb="0" eb="4">
      <t>カンリホシュ</t>
    </rPh>
    <phoneticPr fontId="4"/>
  </si>
  <si>
    <t>ダイオキシン</t>
    <phoneticPr fontId="4"/>
  </si>
  <si>
    <t>大気・水質検査</t>
    <phoneticPr fontId="4"/>
  </si>
  <si>
    <t>騒音・振動調査</t>
    <phoneticPr fontId="4"/>
  </si>
  <si>
    <t>アスベスト調査</t>
    <phoneticPr fontId="4"/>
  </si>
  <si>
    <t>漏水・不明水調査</t>
    <phoneticPr fontId="4"/>
  </si>
  <si>
    <t>埋蔵文化財発掘調査</t>
    <phoneticPr fontId="4"/>
  </si>
  <si>
    <t>意識、動向等調査</t>
    <phoneticPr fontId="4"/>
  </si>
  <si>
    <t>システム設計・開発</t>
    <phoneticPr fontId="4"/>
  </si>
  <si>
    <t>システム保守・維持・運用管理</t>
    <phoneticPr fontId="4"/>
  </si>
  <si>
    <t>データ入力・処理業務</t>
    <phoneticPr fontId="4"/>
  </si>
  <si>
    <t>コンピュータの保守及び管理</t>
    <phoneticPr fontId="4"/>
  </si>
  <si>
    <t>情報処理</t>
    <rPh sb="0" eb="4">
      <t>ジョウホウショリ</t>
    </rPh>
    <phoneticPr fontId="4"/>
  </si>
  <si>
    <t>物品</t>
    <phoneticPr fontId="4"/>
  </si>
  <si>
    <t>看板</t>
    <phoneticPr fontId="4"/>
  </si>
  <si>
    <t>映画・ビデオ</t>
    <phoneticPr fontId="4"/>
  </si>
  <si>
    <t>広告・広報</t>
    <phoneticPr fontId="4"/>
  </si>
  <si>
    <t>イベント等の企画</t>
    <phoneticPr fontId="4"/>
  </si>
  <si>
    <t>イベント等の運営</t>
    <phoneticPr fontId="4"/>
  </si>
  <si>
    <t>ＨＰ作成・管理</t>
    <phoneticPr fontId="4"/>
  </si>
  <si>
    <t>計画策定</t>
    <phoneticPr fontId="4"/>
  </si>
  <si>
    <t>写真・製図</t>
    <phoneticPr fontId="4"/>
  </si>
  <si>
    <t>マイクロ写真</t>
    <phoneticPr fontId="4"/>
  </si>
  <si>
    <t>一般廃棄物</t>
    <phoneticPr fontId="4"/>
  </si>
  <si>
    <t>産業廃棄物</t>
    <phoneticPr fontId="4"/>
  </si>
  <si>
    <t>資源ゴミ回収</t>
    <phoneticPr fontId="4"/>
  </si>
  <si>
    <t>廃棄物処理等</t>
    <rPh sb="0" eb="5">
      <t>ハイキブツショリ</t>
    </rPh>
    <rPh sb="5" eb="6">
      <t>トウ</t>
    </rPh>
    <phoneticPr fontId="4"/>
  </si>
  <si>
    <t>車両整備</t>
    <phoneticPr fontId="4"/>
  </si>
  <si>
    <t>損害保険</t>
    <phoneticPr fontId="4"/>
  </si>
  <si>
    <t>運輸送、運搬</t>
    <phoneticPr fontId="4"/>
  </si>
  <si>
    <t>旅行業</t>
    <phoneticPr fontId="4"/>
  </si>
  <si>
    <t>自動車運行管理</t>
    <phoneticPr fontId="4"/>
  </si>
  <si>
    <t>翻訳・通訳</t>
    <phoneticPr fontId="4"/>
  </si>
  <si>
    <t>コンサルティング</t>
    <phoneticPr fontId="4"/>
  </si>
  <si>
    <t>クリーニング</t>
    <phoneticPr fontId="4"/>
  </si>
  <si>
    <t>健康診断</t>
    <phoneticPr fontId="4"/>
  </si>
  <si>
    <t>学校給食等</t>
    <phoneticPr fontId="4"/>
  </si>
  <si>
    <t>不動産鑑定・登記</t>
    <phoneticPr fontId="4"/>
  </si>
  <si>
    <t>人材派遣</t>
    <phoneticPr fontId="4"/>
  </si>
  <si>
    <t>福祉事業</t>
    <phoneticPr fontId="4"/>
  </si>
  <si>
    <t>その他</t>
    <rPh sb="2" eb="3">
      <t>タ</t>
    </rPh>
    <phoneticPr fontId="4"/>
  </si>
  <si>
    <t>登録</t>
    <rPh sb="0" eb="2">
      <t>トウロク</t>
    </rPh>
    <phoneticPr fontId="4"/>
  </si>
  <si>
    <t>意匠</t>
    <phoneticPr fontId="4"/>
  </si>
  <si>
    <t>構造</t>
    <phoneticPr fontId="4"/>
  </si>
  <si>
    <t>司法書士</t>
    <phoneticPr fontId="4"/>
  </si>
  <si>
    <t>技術士</t>
    <phoneticPr fontId="4"/>
  </si>
  <si>
    <t>測量士</t>
    <phoneticPr fontId="4"/>
  </si>
  <si>
    <t>測量士補</t>
    <phoneticPr fontId="4"/>
  </si>
  <si>
    <t>一級建築士</t>
    <phoneticPr fontId="4"/>
  </si>
  <si>
    <t>二級建築士</t>
    <phoneticPr fontId="4"/>
  </si>
  <si>
    <t>建築設備士</t>
    <phoneticPr fontId="4"/>
  </si>
  <si>
    <t>建築積算資格者</t>
    <phoneticPr fontId="4"/>
  </si>
  <si>
    <t>建築コンサルタント</t>
    <rPh sb="0" eb="2">
      <t>ケンチク</t>
    </rPh>
    <phoneticPr fontId="4"/>
  </si>
  <si>
    <t>一級土木施工管理技士</t>
    <phoneticPr fontId="4"/>
  </si>
  <si>
    <t>二級土木施工管理技士</t>
    <phoneticPr fontId="4"/>
  </si>
  <si>
    <t>環境計量士</t>
    <phoneticPr fontId="4"/>
  </si>
  <si>
    <t>第一種電気主任技術者</t>
    <phoneticPr fontId="4"/>
  </si>
  <si>
    <t>伝送交換主任技術者</t>
    <phoneticPr fontId="4"/>
  </si>
  <si>
    <t>線路主任技術者</t>
    <phoneticPr fontId="4"/>
  </si>
  <si>
    <t>ＲＣＣＭ</t>
    <phoneticPr fontId="4"/>
  </si>
  <si>
    <t>地質調査技士</t>
    <phoneticPr fontId="4"/>
  </si>
  <si>
    <t>不動産鑑定士</t>
    <phoneticPr fontId="4"/>
  </si>
  <si>
    <t>不動産鑑定士補</t>
    <phoneticPr fontId="4"/>
  </si>
  <si>
    <t>補償業務管理士</t>
    <phoneticPr fontId="4"/>
  </si>
  <si>
    <t>公共用地経験者</t>
    <phoneticPr fontId="4"/>
  </si>
  <si>
    <t>建築積算</t>
    <phoneticPr fontId="4"/>
  </si>
  <si>
    <t>機械設備積算</t>
    <phoneticPr fontId="4"/>
  </si>
  <si>
    <t>電気設備積算</t>
    <phoneticPr fontId="4"/>
  </si>
  <si>
    <t>土木コンサルタント</t>
    <phoneticPr fontId="4"/>
  </si>
  <si>
    <t>写真製図</t>
    <rPh sb="0" eb="2">
      <t>シャシン</t>
    </rPh>
    <rPh sb="2" eb="4">
      <t>セイズ</t>
    </rPh>
    <phoneticPr fontId="4"/>
  </si>
  <si>
    <t>系列会社の有無</t>
    <rPh sb="0" eb="2">
      <t>ケイレツ</t>
    </rPh>
    <rPh sb="2" eb="4">
      <t>ガイシャ</t>
    </rPh>
    <rPh sb="5" eb="7">
      <t>ウム</t>
    </rPh>
    <phoneticPr fontId="5"/>
  </si>
  <si>
    <t>創業年月日</t>
    <rPh sb="0" eb="2">
      <t>ソウギョウ</t>
    </rPh>
    <rPh sb="2" eb="5">
      <t>ネンガッピ</t>
    </rPh>
    <phoneticPr fontId="5"/>
  </si>
  <si>
    <t>休業期間又は</t>
    <rPh sb="0" eb="2">
      <t>キュウギョウ</t>
    </rPh>
    <rPh sb="2" eb="4">
      <t>キカン</t>
    </rPh>
    <rPh sb="4" eb="5">
      <t>マタ</t>
    </rPh>
    <phoneticPr fontId="5"/>
  </si>
  <si>
    <t>から</t>
    <phoneticPr fontId="5"/>
  </si>
  <si>
    <t>まで</t>
    <phoneticPr fontId="5"/>
  </si>
  <si>
    <t>転(廃)業の期間</t>
    <phoneticPr fontId="5"/>
  </si>
  <si>
    <t>現組織への変更</t>
    <rPh sb="0" eb="1">
      <t>ゲン</t>
    </rPh>
    <rPh sb="1" eb="3">
      <t>ソシキ</t>
    </rPh>
    <rPh sb="5" eb="7">
      <t>ヘンコウ</t>
    </rPh>
    <phoneticPr fontId="5"/>
  </si>
  <si>
    <t>年月日</t>
    <rPh sb="0" eb="3">
      <t>ネンガッピ</t>
    </rPh>
    <phoneticPr fontId="4"/>
  </si>
  <si>
    <t>常勤職員の人数</t>
    <rPh sb="0" eb="2">
      <t>ジョウキン</t>
    </rPh>
    <rPh sb="2" eb="4">
      <t>ショクイン</t>
    </rPh>
    <rPh sb="5" eb="7">
      <t>ニンズウ</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</si>
  <si>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</si>
  <si>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</si>
  <si>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</si>
  <si>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</si>
  <si>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</si>
  <si>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自己資本額</t>
    <rPh sb="0" eb="2">
      <t>ジコ</t>
    </rPh>
    <rPh sb="2" eb="4">
      <t>シホン</t>
    </rPh>
    <rPh sb="4" eb="5">
      <t>ガク</t>
    </rPh>
    <phoneticPr fontId="4"/>
  </si>
  <si>
    <t>区分</t>
    <rPh sb="0" eb="2">
      <t>クブン</t>
    </rPh>
    <phoneticPr fontId="4"/>
  </si>
  <si>
    <t>業種区分</t>
    <phoneticPr fontId="4"/>
  </si>
  <si>
    <t>測量</t>
    <phoneticPr fontId="4"/>
  </si>
  <si>
    <t>合計</t>
    <rPh sb="0" eb="2">
      <t>ゴウケイ</t>
    </rPh>
    <phoneticPr fontId="4"/>
  </si>
  <si>
    <t>④計</t>
    <phoneticPr fontId="4"/>
  </si>
  <si>
    <t>②準備金・積立金等</t>
    <phoneticPr fontId="4"/>
  </si>
  <si>
    <t>①払込資本金</t>
    <phoneticPr fontId="4"/>
  </si>
  <si>
    <t>業務内容</t>
    <rPh sb="0" eb="2">
      <t>ギョウム</t>
    </rPh>
    <rPh sb="2" eb="4">
      <t>ナイヨウ</t>
    </rPh>
    <phoneticPr fontId="4"/>
  </si>
  <si>
    <t>小計（土木コンサルタント）</t>
    <rPh sb="0" eb="2">
      <t>ショウケイ</t>
    </rPh>
    <rPh sb="3" eb="5">
      <t>ドボク</t>
    </rPh>
    <phoneticPr fontId="4"/>
  </si>
  <si>
    <r>
      <rPr>
        <sz val="11"/>
        <rFont val="ＭＳ ゴシック"/>
        <family val="3"/>
        <charset val="128"/>
      </rPr>
      <t>その他</t>
    </r>
    <r>
      <rPr>
        <sz val="11"/>
        <color rgb="FFFF0000"/>
        <rFont val="ＭＳ ゴシック"/>
        <family val="3"/>
        <charset val="128"/>
      </rPr>
      <t>*1</t>
    </r>
    <phoneticPr fontId="4"/>
  </si>
  <si>
    <r>
      <t>その他</t>
    </r>
    <r>
      <rPr>
        <sz val="11"/>
        <color rgb="FFFF0000"/>
        <rFont val="ＭＳ ゴシック"/>
        <family val="3"/>
        <charset val="128"/>
      </rPr>
      <t>*1</t>
    </r>
    <phoneticPr fontId="4"/>
  </si>
  <si>
    <t>建築物環境衛生一般管理業登録又は建築物清掃業登録</t>
    <phoneticPr fontId="4"/>
  </si>
  <si>
    <t>建築物ねずみこん虫等防除業登録</t>
    <phoneticPr fontId="4"/>
  </si>
  <si>
    <t>浄化槽清掃業許可</t>
    <phoneticPr fontId="4"/>
  </si>
  <si>
    <t>建築物飲料水貯水槽清掃業登録</t>
    <phoneticPr fontId="4"/>
  </si>
  <si>
    <t>警備業法の認定</t>
    <phoneticPr fontId="4"/>
  </si>
  <si>
    <t>警備業法の認定及び機械警備の届出</t>
    <phoneticPr fontId="4"/>
  </si>
  <si>
    <t>消防設備士、消防設備点検資格、防火対象物点検資格</t>
    <phoneticPr fontId="4"/>
  </si>
  <si>
    <t>自動ドア施工技能士</t>
    <phoneticPr fontId="4"/>
  </si>
  <si>
    <t>昇降機検査資格</t>
    <phoneticPr fontId="4"/>
  </si>
  <si>
    <t>浄化槽保守点検業登録</t>
    <phoneticPr fontId="4"/>
  </si>
  <si>
    <t>下水道処理施設維持管理業登録</t>
    <phoneticPr fontId="4"/>
  </si>
  <si>
    <t>造園施工管理技士、造園技能士、産業廃棄物収集運搬業許可</t>
    <phoneticPr fontId="4"/>
  </si>
  <si>
    <t>計量証明事業登録</t>
    <phoneticPr fontId="4"/>
  </si>
  <si>
    <t>水道施設工事許可
※許可がない場合は「9 その他・その他」</t>
    <phoneticPr fontId="4"/>
  </si>
  <si>
    <t>学芸員</t>
    <phoneticPr fontId="4"/>
  </si>
  <si>
    <t>一般廃棄物収集運搬業許可、一般廃棄物処分業許可</t>
    <phoneticPr fontId="4"/>
  </si>
  <si>
    <t>産業廃棄物収集運搬業許可、産業廃棄物処分業許可</t>
    <phoneticPr fontId="4"/>
  </si>
  <si>
    <t>認証書（自動車分解整備業）、指定書（指定自動車整備業）、自動車整備士</t>
    <phoneticPr fontId="4"/>
  </si>
  <si>
    <t>許可証（一般貨物自動車運送業）</t>
    <phoneticPr fontId="4"/>
  </si>
  <si>
    <t>旅行業の許可</t>
    <phoneticPr fontId="4"/>
  </si>
  <si>
    <t>クリーニング所検査確認済証</t>
    <phoneticPr fontId="4"/>
  </si>
  <si>
    <t>不動産鑑定士・測量士</t>
    <phoneticPr fontId="4"/>
  </si>
  <si>
    <t>③土木コンサルタント</t>
    <rPh sb="1" eb="3">
      <t>ドボク</t>
    </rPh>
    <phoneticPr fontId="4"/>
  </si>
  <si>
    <t>④地質調査</t>
    <rPh sb="1" eb="3">
      <t>チシツ</t>
    </rPh>
    <rPh sb="3" eb="5">
      <t>チョウサ</t>
    </rPh>
    <phoneticPr fontId="4"/>
  </si>
  <si>
    <t xml:space="preserve">例)カブシキガイシャスズキグミ　ホクリクエイギョウショ
正式名称を全角カタカナで入力してください。支店・営業所名は、１文字空けて入力してください。
</t>
    <phoneticPr fontId="4"/>
  </si>
  <si>
    <t xml:space="preserve">例)株式会社鈴木組　北陸営業所
正式名称で入力してください。支店・営業所名は、１文字空けて入力してください。
</t>
    <rPh sb="10" eb="12">
      <t>ホクリク</t>
    </rPh>
    <rPh sb="12" eb="15">
      <t>エイギョウショ</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</si>
  <si>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実績高</t>
    <rPh sb="0" eb="3">
      <t>ジッセキダカ</t>
    </rPh>
    <phoneticPr fontId="4"/>
  </si>
  <si>
    <t>　(うち外国資本)</t>
    <phoneticPr fontId="5"/>
  </si>
  <si>
    <t>登録番号
例)00-00000</t>
    <rPh sb="0" eb="2">
      <t>トウロク</t>
    </rPh>
    <rPh sb="2" eb="4">
      <t>バンゴウ</t>
    </rPh>
    <rPh sb="5" eb="6">
      <t>レイ</t>
    </rPh>
    <phoneticPr fontId="4"/>
  </si>
  <si>
    <t>登録年月日
例)2024/4/1、R6/4/1</t>
  </si>
  <si>
    <t>*1　｢測量一般｣、｢地図の調整｣及び｢航空測量｣業務を希望する場合は、測量法第55条の登録がなければできません。</t>
    <phoneticPr fontId="4"/>
  </si>
  <si>
    <r>
      <t>建築一般</t>
    </r>
    <r>
      <rPr>
        <sz val="10"/>
        <color rgb="FFFF0000"/>
        <rFont val="ＭＳ ゴシック"/>
        <family val="3"/>
        <charset val="128"/>
      </rPr>
      <t>*2</t>
    </r>
    <phoneticPr fontId="4"/>
  </si>
  <si>
    <r>
      <t>測量一般</t>
    </r>
    <r>
      <rPr>
        <sz val="10"/>
        <color rgb="FFFF0000"/>
        <rFont val="ＭＳ ゴシック"/>
        <family val="3"/>
        <charset val="128"/>
      </rPr>
      <t>*1</t>
    </r>
    <phoneticPr fontId="4"/>
  </si>
  <si>
    <r>
      <t>地図の調整</t>
    </r>
    <r>
      <rPr>
        <sz val="10"/>
        <color rgb="FFFF0000"/>
        <rFont val="ＭＳ ゴシック"/>
        <family val="3"/>
        <charset val="128"/>
      </rPr>
      <t>*1</t>
    </r>
    <phoneticPr fontId="4"/>
  </si>
  <si>
    <r>
      <t>航空測量</t>
    </r>
    <r>
      <rPr>
        <sz val="10"/>
        <color rgb="FFFF0000"/>
        <rFont val="ＭＳ ゴシック"/>
        <family val="3"/>
        <charset val="128"/>
      </rPr>
      <t>*1</t>
    </r>
    <phoneticPr fontId="4"/>
  </si>
  <si>
    <r>
      <t>から</t>
    </r>
    <r>
      <rPr>
        <sz val="10"/>
        <color rgb="FFFF0000"/>
        <rFont val="ＭＳ ゴシック"/>
        <family val="3"/>
        <charset val="128"/>
      </rPr>
      <t>*1</t>
    </r>
    <phoneticPr fontId="4"/>
  </si>
  <si>
    <r>
      <t>まで</t>
    </r>
    <r>
      <rPr>
        <sz val="10"/>
        <color rgb="FFFF0000"/>
        <rFont val="ＭＳ ゴシック"/>
        <family val="3"/>
        <charset val="128"/>
      </rPr>
      <t>*1</t>
    </r>
    <phoneticPr fontId="4"/>
  </si>
  <si>
    <t>業務委託内容（例示）</t>
    <phoneticPr fontId="4"/>
  </si>
  <si>
    <t>一般建物清掃、病院清掃　等</t>
    <phoneticPr fontId="4"/>
  </si>
  <si>
    <t>公園、道路、側溝、海岸の除草及び清掃</t>
    <phoneticPr fontId="4"/>
  </si>
  <si>
    <t>管渠内清掃、汚水枡清掃　等</t>
    <phoneticPr fontId="4"/>
  </si>
  <si>
    <t>ねずみ、白蟻、樹木、鳥害　等</t>
    <phoneticPr fontId="4"/>
  </si>
  <si>
    <t>ボイラー清掃　等</t>
    <phoneticPr fontId="4"/>
  </si>
  <si>
    <t>施設警備、交通誘導警備</t>
    <phoneticPr fontId="4"/>
  </si>
  <si>
    <t>受付、電話交換　等</t>
    <phoneticPr fontId="4"/>
  </si>
  <si>
    <t>屋内消火栓、火災報知機、スプリンクラー</t>
    <phoneticPr fontId="4"/>
  </si>
  <si>
    <t>冷暖房設備・空調自動制御機器等の保守</t>
    <phoneticPr fontId="4"/>
  </si>
  <si>
    <t>電話交換機器・無線機・回線の保守</t>
    <phoneticPr fontId="4"/>
  </si>
  <si>
    <t>警備</t>
    <phoneticPr fontId="4"/>
  </si>
  <si>
    <t>電気防蝕</t>
    <phoneticPr fontId="4"/>
  </si>
  <si>
    <t>サーバー、ソフト・ハード関連機器</t>
    <phoneticPr fontId="4"/>
  </si>
  <si>
    <t>大気測定関係機器、水質汚濁監視機器等の保守</t>
    <phoneticPr fontId="4"/>
  </si>
  <si>
    <t>上水道施設、下水道施設、し尿処理施設、ごみ処理施設</t>
    <phoneticPr fontId="4"/>
  </si>
  <si>
    <t>造園、剪定、樹木伐採</t>
    <phoneticPr fontId="4"/>
  </si>
  <si>
    <t>地震計、スノーポール　等</t>
    <phoneticPr fontId="4"/>
  </si>
  <si>
    <t>大気、飲料水、河川、排水調査　等</t>
    <phoneticPr fontId="4"/>
  </si>
  <si>
    <t>上下水道及び学校施設等の調査　等</t>
    <phoneticPr fontId="4"/>
  </si>
  <si>
    <t>市民意識調査、市場調査、アンケート</t>
    <phoneticPr fontId="4"/>
  </si>
  <si>
    <t>日照、電波障害、生物調査、流量調査、磁気探査、機雷探査、電気防蝕等</t>
    <phoneticPr fontId="4"/>
  </si>
  <si>
    <t>システム基本設計・開発等</t>
    <phoneticPr fontId="4"/>
  </si>
  <si>
    <t>システムの運用保守</t>
    <phoneticPr fontId="4"/>
  </si>
  <si>
    <t>データ入力・変換、データベース作成、バックアップ等</t>
    <phoneticPr fontId="4"/>
  </si>
  <si>
    <t>ＰＣ・サーバ等の保守点検　等</t>
    <phoneticPr fontId="4"/>
  </si>
  <si>
    <t>インターネット関連　等</t>
    <phoneticPr fontId="4"/>
  </si>
  <si>
    <t>展示品・レプリカ等の製作・修復</t>
    <phoneticPr fontId="4"/>
  </si>
  <si>
    <t>看板・パネル・懸垂幕・横断幕・標識（道路標識等を除く）・案内板等の製作・設置</t>
    <phoneticPr fontId="4"/>
  </si>
  <si>
    <t>映画製作、ダビング　等</t>
    <phoneticPr fontId="4"/>
  </si>
  <si>
    <t>テレビ・ラジオ・新聞等による広告及び広報</t>
    <phoneticPr fontId="4"/>
  </si>
  <si>
    <t>イベント・セミナー・研修等の企画立案</t>
    <phoneticPr fontId="4"/>
  </si>
  <si>
    <t>会場設営、展示作業、イベント・セミナー・研修等の運営　等</t>
    <phoneticPr fontId="4"/>
  </si>
  <si>
    <t>基本計画策定</t>
    <phoneticPr fontId="4"/>
  </si>
  <si>
    <t>写真撮影、航空写真撮影、図面作成、写図、地図製作、住居表示案内図　等</t>
    <phoneticPr fontId="4"/>
  </si>
  <si>
    <t>一般廃棄物の収集・運搬・処理</t>
    <phoneticPr fontId="4"/>
  </si>
  <si>
    <t>産業廃棄物の収集・運搬・処理</t>
    <phoneticPr fontId="4"/>
  </si>
  <si>
    <t>資源ごみの回収、樹木のチップ化、鉄屑　等</t>
    <phoneticPr fontId="4"/>
  </si>
  <si>
    <t>放置自転車等の処分</t>
    <phoneticPr fontId="4"/>
  </si>
  <si>
    <t>車検、車両整備</t>
    <phoneticPr fontId="4"/>
  </si>
  <si>
    <t>引越し、書類配送　等</t>
    <phoneticPr fontId="4"/>
  </si>
  <si>
    <t>コミュニティバス運行　等</t>
    <phoneticPr fontId="4"/>
  </si>
  <si>
    <t>翻訳、通訳、テープおこし</t>
    <phoneticPr fontId="4"/>
  </si>
  <si>
    <t>コンサルティング、研修会、講習会</t>
    <phoneticPr fontId="4"/>
  </si>
  <si>
    <t>給食の調理、運搬</t>
    <phoneticPr fontId="4"/>
  </si>
  <si>
    <t>窓口業務、外国語指導助手</t>
    <phoneticPr fontId="4"/>
  </si>
  <si>
    <t>介護事業</t>
    <phoneticPr fontId="4"/>
  </si>
  <si>
    <t>ピアノ調律　等</t>
    <phoneticPr fontId="4"/>
  </si>
  <si>
    <r>
      <t>その他</t>
    </r>
    <r>
      <rPr>
        <sz val="10"/>
        <color rgb="FFFF0000"/>
        <rFont val="ＭＳ ゴシック"/>
        <family val="3"/>
        <charset val="128"/>
      </rPr>
      <t>*1</t>
    </r>
    <phoneticPr fontId="4"/>
  </si>
  <si>
    <r>
      <rPr>
        <sz val="11"/>
        <rFont val="ＭＳ ゴシック"/>
        <family val="3"/>
        <charset val="128"/>
      </rPr>
      <t>その他</t>
    </r>
    <r>
      <rPr>
        <sz val="10"/>
        <color rgb="FFFF0000"/>
        <rFont val="ＭＳ ゴシック"/>
        <family val="3"/>
        <charset val="128"/>
      </rPr>
      <t>*1</t>
    </r>
    <phoneticPr fontId="4"/>
  </si>
  <si>
    <t>「系列会社についての届出書」に基づき、同一の申請区分に入札参加資格審査申請をしている系列会社があるかどうかをリストから選択してください。</t>
    <phoneticPr fontId="4"/>
  </si>
  <si>
    <t>登録事業名</t>
    <phoneticPr fontId="4"/>
  </si>
  <si>
    <t>暖冷房</t>
    <phoneticPr fontId="4"/>
  </si>
  <si>
    <t>衛生</t>
    <phoneticPr fontId="4"/>
  </si>
  <si>
    <t>電気</t>
    <phoneticPr fontId="4"/>
  </si>
  <si>
    <t>調査</t>
    <phoneticPr fontId="4"/>
  </si>
  <si>
    <t>有資格者数</t>
    <rPh sb="0" eb="4">
      <t>ユウシカクシャ</t>
    </rPh>
    <rPh sb="4" eb="5">
      <t>スウ</t>
    </rPh>
    <phoneticPr fontId="4"/>
  </si>
  <si>
    <t>有資格者数</t>
    <phoneticPr fontId="4"/>
  </si>
  <si>
    <t>特記事項がある場合は入力してください。</t>
    <rPh sb="10" eb="12">
      <t>ニュウリョク</t>
    </rPh>
    <phoneticPr fontId="4"/>
  </si>
  <si>
    <t>⑤補償コンサルタント</t>
    <rPh sb="1" eb="3">
      <t>ホショウ</t>
    </rPh>
    <phoneticPr fontId="4"/>
  </si>
  <si>
    <t>*4 「地質調査」業務を希望する場合は、地質調査業者登録規定第2条による登録がなければできません。</t>
    <phoneticPr fontId="4"/>
  </si>
  <si>
    <r>
      <t>地質調査</t>
    </r>
    <r>
      <rPr>
        <sz val="10"/>
        <color rgb="FFFF0000"/>
        <rFont val="ＭＳ ゴシック"/>
        <family val="3"/>
        <charset val="128"/>
      </rPr>
      <t>*4</t>
    </r>
    <phoneticPr fontId="4"/>
  </si>
  <si>
    <r>
      <t>不動産鑑定</t>
    </r>
    <r>
      <rPr>
        <sz val="10"/>
        <color rgb="FFFF0000"/>
        <rFont val="ＭＳ ゴシック"/>
        <family val="3"/>
        <charset val="128"/>
      </rPr>
      <t>*6</t>
    </r>
    <rPh sb="0" eb="3">
      <t>フドウサン</t>
    </rPh>
    <rPh sb="3" eb="5">
      <t>カンテイ</t>
    </rPh>
    <phoneticPr fontId="4"/>
  </si>
  <si>
    <r>
      <t>登記手続等</t>
    </r>
    <r>
      <rPr>
        <sz val="10"/>
        <color rgb="FFFF0000"/>
        <rFont val="ＭＳ ゴシック"/>
        <family val="3"/>
        <charset val="128"/>
      </rPr>
      <t>*7</t>
    </r>
    <phoneticPr fontId="4"/>
  </si>
  <si>
    <t>*3 「建設コンサルタント」業務を希望する場合は、建設コンサルタント登録規定第2条による登録がなければできません。</t>
    <rPh sb="4" eb="6">
      <t>ケンセツ</t>
    </rPh>
    <rPh sb="25" eb="27">
      <t>ケンセツ</t>
    </rPh>
    <phoneticPr fontId="4"/>
  </si>
  <si>
    <t>①測量</t>
    <rPh sb="1" eb="3">
      <t>ソクリョウ</t>
    </rPh>
    <phoneticPr fontId="4"/>
  </si>
  <si>
    <t>②建築コンサルタント</t>
    <rPh sb="1" eb="3">
      <t>ケンチク</t>
    </rPh>
    <phoneticPr fontId="4"/>
  </si>
  <si>
    <t>射水市 一般競争(指名競争)参加資格審査申請書【委託(測量・建設コンサルタント等業務、清掃等業務委託)】</t>
    <rPh sb="0" eb="2">
      <t>イミズ</t>
    </rPh>
    <rPh sb="2" eb="3">
      <t>シ</t>
    </rPh>
    <rPh sb="4" eb="6">
      <t>イッパン</t>
    </rPh>
    <rPh sb="6" eb="8">
      <t>キョウソウ</t>
    </rPh>
    <rPh sb="9" eb="11">
      <t>シメイ</t>
    </rPh>
    <rPh sb="11" eb="13">
      <t>キョウソウ</t>
    </rPh>
    <rPh sb="14" eb="16">
      <t>サンカ</t>
    </rPh>
    <rPh sb="16" eb="18">
      <t>シカク</t>
    </rPh>
    <rPh sb="18" eb="20">
      <t>シンサ</t>
    </rPh>
    <rPh sb="20" eb="23">
      <t>シンセイショ</t>
    </rPh>
    <rPh sb="24" eb="26">
      <t>イタク</t>
    </rPh>
    <phoneticPr fontId="4"/>
  </si>
  <si>
    <t>令和7・8年度において、射水市で行われる委託(測量・建設コンサルタント等業務、清掃等業務委託)に係る入札に参加する資格の審査を申請します。</t>
    <rPh sb="12" eb="14">
      <t>イミズ</t>
    </rPh>
    <rPh sb="20" eb="22">
      <t>イタク</t>
    </rPh>
    <rPh sb="23" eb="25">
      <t>ソクリョウ</t>
    </rPh>
    <rPh sb="26" eb="28">
      <t>ケンセツ</t>
    </rPh>
    <rPh sb="35" eb="36">
      <t>トウ</t>
    </rPh>
    <rPh sb="36" eb="38">
      <t>ギョウム</t>
    </rPh>
    <rPh sb="39" eb="41">
      <t>セイソウ</t>
    </rPh>
    <rPh sb="41" eb="42">
      <t>トウ</t>
    </rPh>
    <rPh sb="42" eb="44">
      <t>ギョウム</t>
    </rPh>
    <phoneticPr fontId="4"/>
  </si>
  <si>
    <t>備考欄</t>
    <rPh sb="0" eb="3">
      <t>ビコウラン</t>
    </rPh>
    <phoneticPr fontId="4"/>
  </si>
  <si>
    <t>*2 「建築一般」業務を希望する場合は、建築士法第23条の登録がなければできません。</t>
    <phoneticPr fontId="4"/>
  </si>
  <si>
    <t>*5 「補償コンサルタント」業務を希望する場合は、補償コンサルタント登録規定第2条による登録がなければできません。
*6 「不動産鑑定」業務を希望する場合は、不動産の鑑定評価に関する法律第22条による登録がなければできません。
*7 「登録手続等」業務を希望する場合は、土地家屋調査士法第8条による登録がなければできません。</t>
    <rPh sb="118" eb="120">
      <t>トウロク</t>
    </rPh>
    <rPh sb="120" eb="122">
      <t>テツヅ</t>
    </rPh>
    <rPh sb="122" eb="123">
      <t>ナド</t>
    </rPh>
    <rPh sb="124" eb="126">
      <t>ギョウム</t>
    </rPh>
    <rPh sb="127" eb="129">
      <t>キボウ</t>
    </rPh>
    <rPh sb="131" eb="133">
      <t>バアイ</t>
    </rPh>
    <rPh sb="135" eb="137">
      <t>トチ</t>
    </rPh>
    <rPh sb="137" eb="138">
      <t>イエ</t>
    </rPh>
    <rPh sb="138" eb="139">
      <t>ヤ</t>
    </rPh>
    <rPh sb="139" eb="141">
      <t>チョウサ</t>
    </rPh>
    <rPh sb="141" eb="142">
      <t>シ</t>
    </rPh>
    <rPh sb="142" eb="143">
      <t>ホウ</t>
    </rPh>
    <rPh sb="143" eb="144">
      <t>ダイ</t>
    </rPh>
    <phoneticPr fontId="4"/>
  </si>
  <si>
    <r>
      <rPr>
        <sz val="10"/>
        <color rgb="FFFF0000"/>
        <rFont val="ＭＳ ゴシック"/>
        <family val="3"/>
        <charset val="128"/>
      </rPr>
      <t xml:space="preserve">清掃等業務委託を希望する場合、希望欄にリストから「○」を選択してください。
</t>
    </r>
    <r>
      <rPr>
        <sz val="10"/>
        <rFont val="ＭＳ ゴシック"/>
        <family val="3"/>
        <charset val="128"/>
      </rPr>
      <t xml:space="preserve">リース・レンタルについては「物品購入」の申請となります。ご注意ください。
</t>
    </r>
    <r>
      <rPr>
        <sz val="10"/>
        <color rgb="FFFF0000"/>
        <rFont val="ＭＳ ゴシック"/>
        <family val="3"/>
        <charset val="128"/>
      </rPr>
      <t>*1 その他を希望する場合は、「その他の具体的な内容」欄に内容を入力してください。</t>
    </r>
    <phoneticPr fontId="4"/>
  </si>
  <si>
    <t>清掃等業務委託（希望）</t>
    <rPh sb="0" eb="2">
      <t>セイソウ</t>
    </rPh>
    <rPh sb="2" eb="3">
      <t>トウ</t>
    </rPh>
    <rPh sb="3" eb="5">
      <t>ギョウム</t>
    </rPh>
    <rPh sb="8" eb="10">
      <t>キボウ</t>
    </rPh>
    <phoneticPr fontId="4"/>
  </si>
  <si>
    <t>測量・コンサルタント等業務（希望）</t>
    <rPh sb="0" eb="2">
      <t>ソクリョウ</t>
    </rPh>
    <rPh sb="10" eb="11">
      <t>トウ</t>
    </rPh>
    <rPh sb="11" eb="13">
      <t>ギョウム</t>
    </rPh>
    <rPh sb="14" eb="16">
      <t>キボウ</t>
    </rPh>
    <phoneticPr fontId="4"/>
  </si>
  <si>
    <t>直前２ヶ年間の
平均実績高(千円)</t>
    <rPh sb="0" eb="1">
      <t>チョク</t>
    </rPh>
    <phoneticPr fontId="4"/>
  </si>
  <si>
    <t>合計(千円)</t>
    <rPh sb="0" eb="1">
      <t>ゴウ</t>
    </rPh>
    <rPh sb="1" eb="2">
      <t>ケイ</t>
    </rPh>
    <rPh sb="3" eb="5">
      <t>センエン</t>
    </rPh>
    <phoneticPr fontId="5"/>
  </si>
  <si>
    <t>剰余（欠損）金処分(千円)</t>
    <rPh sb="0" eb="2">
      <t>ジョウヨ</t>
    </rPh>
    <rPh sb="3" eb="5">
      <t>ケッソン</t>
    </rPh>
    <rPh sb="6" eb="7">
      <t>キン</t>
    </rPh>
    <rPh sb="7" eb="9">
      <t>ショブン</t>
    </rPh>
    <rPh sb="10" eb="12">
      <t>センエン</t>
    </rPh>
    <phoneticPr fontId="5"/>
  </si>
  <si>
    <t>直前決算時(千円)</t>
    <rPh sb="0" eb="2">
      <t>チョクゼン</t>
    </rPh>
    <rPh sb="2" eb="4">
      <t>ケッサン</t>
    </rPh>
    <rPh sb="4" eb="5">
      <t>ジ</t>
    </rPh>
    <rPh sb="6" eb="8">
      <t>センエン</t>
    </rPh>
    <phoneticPr fontId="5"/>
  </si>
  <si>
    <t>③次期繰越利益（欠損）金</t>
    <phoneticPr fontId="4"/>
  </si>
  <si>
    <t>その他の具体的な内容</t>
    <rPh sb="2" eb="3">
      <t>タ</t>
    </rPh>
    <rPh sb="4" eb="7">
      <t>グタイテキ</t>
    </rPh>
    <rPh sb="8" eb="10">
      <t>ナイヨウ</t>
    </rPh>
    <phoneticPr fontId="4"/>
  </si>
  <si>
    <t>営業（事業）に必要な資格・許可等の主な例</t>
  </si>
  <si>
    <r>
      <t>河川・砂防及び海岸・海洋</t>
    </r>
    <r>
      <rPr>
        <sz val="11"/>
        <color rgb="FFFF0000"/>
        <rFont val="ＭＳ ゴシック"/>
        <family val="3"/>
        <charset val="128"/>
      </rPr>
      <t>*3</t>
    </r>
    <phoneticPr fontId="4"/>
  </si>
  <si>
    <r>
      <t>港湾及び空港</t>
    </r>
    <r>
      <rPr>
        <sz val="11"/>
        <color rgb="FFFF0000"/>
        <rFont val="ＭＳ ゴシック"/>
        <family val="3"/>
        <charset val="128"/>
      </rPr>
      <t>*3</t>
    </r>
    <phoneticPr fontId="4"/>
  </si>
  <si>
    <r>
      <t>電力土木</t>
    </r>
    <r>
      <rPr>
        <sz val="11"/>
        <color rgb="FFFF0000"/>
        <rFont val="ＭＳ ゴシック"/>
        <family val="3"/>
        <charset val="128"/>
      </rPr>
      <t>*3</t>
    </r>
    <phoneticPr fontId="4"/>
  </si>
  <si>
    <r>
      <t>道路</t>
    </r>
    <r>
      <rPr>
        <sz val="11"/>
        <color rgb="FFFF0000"/>
        <rFont val="ＭＳ ゴシック"/>
        <family val="3"/>
        <charset val="128"/>
      </rPr>
      <t>*3</t>
    </r>
    <phoneticPr fontId="4"/>
  </si>
  <si>
    <r>
      <t>鉄道</t>
    </r>
    <r>
      <rPr>
        <sz val="11"/>
        <color rgb="FFFF0000"/>
        <rFont val="ＭＳ ゴシック"/>
        <family val="3"/>
        <charset val="128"/>
      </rPr>
      <t>*3</t>
    </r>
    <phoneticPr fontId="4"/>
  </si>
  <si>
    <r>
      <t>上水道及び工業用水道</t>
    </r>
    <r>
      <rPr>
        <sz val="11"/>
        <color rgb="FFFF0000"/>
        <rFont val="ＭＳ ゴシック"/>
        <family val="3"/>
        <charset val="128"/>
      </rPr>
      <t>*3</t>
    </r>
    <phoneticPr fontId="4"/>
  </si>
  <si>
    <r>
      <t>下水道</t>
    </r>
    <r>
      <rPr>
        <sz val="11"/>
        <color rgb="FFFF0000"/>
        <rFont val="ＭＳ ゴシック"/>
        <family val="3"/>
        <charset val="128"/>
      </rPr>
      <t>*3</t>
    </r>
    <phoneticPr fontId="4"/>
  </si>
  <si>
    <r>
      <t>農業土木</t>
    </r>
    <r>
      <rPr>
        <sz val="11"/>
        <color rgb="FFFF0000"/>
        <rFont val="ＭＳ ゴシック"/>
        <family val="3"/>
        <charset val="128"/>
      </rPr>
      <t>*3</t>
    </r>
    <phoneticPr fontId="4"/>
  </si>
  <si>
    <r>
      <t>森林土木</t>
    </r>
    <r>
      <rPr>
        <sz val="11"/>
        <color rgb="FFFF0000"/>
        <rFont val="ＭＳ ゴシック"/>
        <family val="3"/>
        <charset val="128"/>
      </rPr>
      <t>*3</t>
    </r>
    <phoneticPr fontId="4"/>
  </si>
  <si>
    <r>
      <t>水産土木</t>
    </r>
    <r>
      <rPr>
        <sz val="11"/>
        <color rgb="FFFF0000"/>
        <rFont val="ＭＳ ゴシック"/>
        <family val="3"/>
        <charset val="128"/>
      </rPr>
      <t>*3</t>
    </r>
    <phoneticPr fontId="4"/>
  </si>
  <si>
    <r>
      <t>廃棄物</t>
    </r>
    <r>
      <rPr>
        <sz val="11"/>
        <color rgb="FFFF0000"/>
        <rFont val="ＭＳ ゴシック"/>
        <family val="3"/>
        <charset val="128"/>
      </rPr>
      <t>*3</t>
    </r>
    <phoneticPr fontId="4"/>
  </si>
  <si>
    <r>
      <t>造園</t>
    </r>
    <r>
      <rPr>
        <sz val="11"/>
        <color rgb="FFFF0000"/>
        <rFont val="ＭＳ ゴシック"/>
        <family val="3"/>
        <charset val="128"/>
      </rPr>
      <t>*3</t>
    </r>
    <phoneticPr fontId="4"/>
  </si>
  <si>
    <r>
      <t>都市計画及び地方計画</t>
    </r>
    <r>
      <rPr>
        <sz val="11"/>
        <color rgb="FFFF0000"/>
        <rFont val="ＭＳ ゴシック"/>
        <family val="3"/>
        <charset val="128"/>
      </rPr>
      <t>*3</t>
    </r>
    <phoneticPr fontId="4"/>
  </si>
  <si>
    <r>
      <t>地質</t>
    </r>
    <r>
      <rPr>
        <sz val="11"/>
        <color rgb="FFFF0000"/>
        <rFont val="ＭＳ ゴシック"/>
        <family val="3"/>
        <charset val="128"/>
      </rPr>
      <t>*3</t>
    </r>
    <phoneticPr fontId="4"/>
  </si>
  <si>
    <r>
      <t>土質及び基礎</t>
    </r>
    <r>
      <rPr>
        <sz val="11"/>
        <color rgb="FFFF0000"/>
        <rFont val="ＭＳ ゴシック"/>
        <family val="3"/>
        <charset val="128"/>
      </rPr>
      <t>*3</t>
    </r>
    <phoneticPr fontId="4"/>
  </si>
  <si>
    <r>
      <t>鋼構造及びコンクリート</t>
    </r>
    <r>
      <rPr>
        <sz val="11"/>
        <color rgb="FFFF0000"/>
        <rFont val="ＭＳ ゴシック"/>
        <family val="3"/>
        <charset val="128"/>
      </rPr>
      <t>*3</t>
    </r>
    <phoneticPr fontId="4"/>
  </si>
  <si>
    <r>
      <t>トンネル</t>
    </r>
    <r>
      <rPr>
        <sz val="11"/>
        <color rgb="FFFF0000"/>
        <rFont val="ＭＳ ゴシック"/>
        <family val="3"/>
        <charset val="128"/>
      </rPr>
      <t>*3</t>
    </r>
    <phoneticPr fontId="4"/>
  </si>
  <si>
    <r>
      <t>施工計画・施工設備及び積算</t>
    </r>
    <r>
      <rPr>
        <sz val="11"/>
        <color rgb="FFFF0000"/>
        <rFont val="ＭＳ ゴシック"/>
        <family val="3"/>
        <charset val="128"/>
      </rPr>
      <t>*3</t>
    </r>
    <phoneticPr fontId="4"/>
  </si>
  <si>
    <r>
      <t>建設環境</t>
    </r>
    <r>
      <rPr>
        <sz val="11"/>
        <color rgb="FFFF0000"/>
        <rFont val="ＭＳ ゴシック"/>
        <family val="3"/>
        <charset val="128"/>
      </rPr>
      <t>*3</t>
    </r>
    <phoneticPr fontId="4"/>
  </si>
  <si>
    <r>
      <t>建設機械</t>
    </r>
    <r>
      <rPr>
        <sz val="11"/>
        <color rgb="FFFF0000"/>
        <rFont val="ＭＳ ゴシック"/>
        <family val="3"/>
        <charset val="128"/>
      </rPr>
      <t>*3</t>
    </r>
    <phoneticPr fontId="4"/>
  </si>
  <si>
    <r>
      <t>電気電子</t>
    </r>
    <r>
      <rPr>
        <sz val="11"/>
        <color rgb="FFFF0000"/>
        <rFont val="ＭＳ ゴシック"/>
        <family val="3"/>
        <charset val="128"/>
      </rPr>
      <t>*3</t>
    </r>
    <phoneticPr fontId="4"/>
  </si>
  <si>
    <t>建
設
コ
ン
サ
ル
タ
ン
ト</t>
    <phoneticPr fontId="4"/>
  </si>
  <si>
    <r>
      <t>土地調査</t>
    </r>
    <r>
      <rPr>
        <sz val="11"/>
        <color rgb="FFFF0000"/>
        <rFont val="ＭＳ ゴシック"/>
        <family val="3"/>
        <charset val="128"/>
      </rPr>
      <t>*5</t>
    </r>
    <phoneticPr fontId="4"/>
  </si>
  <si>
    <r>
      <t>土地評価</t>
    </r>
    <r>
      <rPr>
        <sz val="11"/>
        <color rgb="FFFF0000"/>
        <rFont val="ＭＳ ゴシック"/>
        <family val="3"/>
        <charset val="128"/>
      </rPr>
      <t>*5</t>
    </r>
    <phoneticPr fontId="4"/>
  </si>
  <si>
    <r>
      <t>物件</t>
    </r>
    <r>
      <rPr>
        <sz val="11"/>
        <color rgb="FFFF0000"/>
        <rFont val="ＭＳ ゴシック"/>
        <family val="3"/>
        <charset val="128"/>
      </rPr>
      <t>*5</t>
    </r>
    <phoneticPr fontId="4"/>
  </si>
  <si>
    <r>
      <t>機械工作物</t>
    </r>
    <r>
      <rPr>
        <sz val="11"/>
        <color rgb="FFFF0000"/>
        <rFont val="ＭＳ ゴシック"/>
        <family val="3"/>
        <charset val="128"/>
      </rPr>
      <t>*5</t>
    </r>
    <phoneticPr fontId="4"/>
  </si>
  <si>
    <r>
      <t>営業・特殊補償</t>
    </r>
    <r>
      <rPr>
        <sz val="11"/>
        <color rgb="FFFF0000"/>
        <rFont val="ＭＳ ゴシック"/>
        <family val="3"/>
        <charset val="128"/>
      </rPr>
      <t>*5</t>
    </r>
    <phoneticPr fontId="4"/>
  </si>
  <si>
    <r>
      <t>事業損失</t>
    </r>
    <r>
      <rPr>
        <sz val="11"/>
        <color rgb="FFFF0000"/>
        <rFont val="ＭＳ ゴシック"/>
        <family val="3"/>
        <charset val="128"/>
      </rPr>
      <t>*5</t>
    </r>
    <phoneticPr fontId="4"/>
  </si>
  <si>
    <r>
      <t>補償関連</t>
    </r>
    <r>
      <rPr>
        <sz val="11"/>
        <color rgb="FFFF0000"/>
        <rFont val="ＭＳ ゴシック"/>
        <family val="3"/>
        <charset val="128"/>
      </rPr>
      <t>*5</t>
    </r>
    <phoneticPr fontId="4"/>
  </si>
  <si>
    <t>E.電子契約情報</t>
    <rPh sb="2" eb="6">
      <t>デンシケイヤク</t>
    </rPh>
    <rPh sb="6" eb="8">
      <t>ジョウホウ</t>
    </rPh>
    <phoneticPr fontId="4"/>
  </si>
  <si>
    <t>契約締結権限者役職</t>
    <rPh sb="7" eb="9">
      <t>ヤクショク</t>
    </rPh>
    <phoneticPr fontId="5"/>
  </si>
  <si>
    <t>契約締結権限者の役職を入力してください。</t>
    <rPh sb="0" eb="2">
      <t>ケイヤク</t>
    </rPh>
    <rPh sb="2" eb="4">
      <t>テイケツ</t>
    </rPh>
    <rPh sb="4" eb="6">
      <t>ケンゲン</t>
    </rPh>
    <rPh sb="6" eb="7">
      <t>シャ</t>
    </rPh>
    <rPh sb="8" eb="10">
      <t>ヤクショク</t>
    </rPh>
    <rPh sb="11" eb="13">
      <t>ニュウリョク</t>
    </rPh>
    <phoneticPr fontId="4"/>
  </si>
  <si>
    <t>契約締結権限者氏名</t>
    <rPh sb="0" eb="7">
      <t>ケイヤクテイケツケンゲンシャ</t>
    </rPh>
    <rPh sb="7" eb="9">
      <t>シメイ</t>
    </rPh>
    <phoneticPr fontId="5"/>
  </si>
  <si>
    <t>契約締結権限者</t>
    <phoneticPr fontId="5"/>
  </si>
  <si>
    <r>
      <t>電子契約で</t>
    </r>
    <r>
      <rPr>
        <sz val="10"/>
        <color rgb="FFFF0000"/>
        <rFont val="ＭＳ ゴシック"/>
        <family val="3"/>
        <charset val="128"/>
      </rPr>
      <t>契約締結権限者</t>
    </r>
    <r>
      <rPr>
        <sz val="10"/>
        <color rgb="FF0D0D0D"/>
        <rFont val="ＭＳ ゴシック"/>
        <family val="3"/>
        <charset val="128"/>
      </rPr>
      <t>が使用するメールアドレスを入力してください。</t>
    </r>
    <rPh sb="0" eb="2">
      <t>デンシ</t>
    </rPh>
    <rPh sb="2" eb="4">
      <t>ケイヤク</t>
    </rPh>
    <rPh sb="5" eb="7">
      <t>ケイヤク</t>
    </rPh>
    <rPh sb="7" eb="9">
      <t>テイケツ</t>
    </rPh>
    <rPh sb="9" eb="11">
      <t>ケンゲン</t>
    </rPh>
    <rPh sb="11" eb="12">
      <t>シャ</t>
    </rPh>
    <rPh sb="13" eb="15">
      <t>シヨウ</t>
    </rPh>
    <rPh sb="25" eb="27">
      <t>ニュウリョク</t>
    </rPh>
    <phoneticPr fontId="4"/>
  </si>
  <si>
    <t>契約事務担当者氏名</t>
    <rPh sb="0" eb="2">
      <t>ケイヤク</t>
    </rPh>
    <rPh sb="2" eb="7">
      <t>ジムタントウシャ</t>
    </rPh>
    <rPh sb="7" eb="9">
      <t>シメイ</t>
    </rPh>
    <phoneticPr fontId="5"/>
  </si>
  <si>
    <t>契約事務担当者</t>
    <rPh sb="0" eb="7">
      <t>ケイヤクジムタントウシャ</t>
    </rPh>
    <phoneticPr fontId="5"/>
  </si>
  <si>
    <t>F.経営情報</t>
    <rPh sb="2" eb="4">
      <t>ケイエイ</t>
    </rPh>
    <rPh sb="4" eb="6">
      <t>ジョウホウ</t>
    </rPh>
    <phoneticPr fontId="4"/>
  </si>
  <si>
    <t>G.業種情報</t>
    <phoneticPr fontId="4"/>
  </si>
  <si>
    <t>H. 備考</t>
    <rPh sb="3" eb="5">
      <t>ビコウ</t>
    </rPh>
    <phoneticPr fontId="4"/>
  </si>
  <si>
    <t>直前２年度分決算(千円)</t>
    <rPh sb="1" eb="2">
      <t>ゼン</t>
    </rPh>
    <rPh sb="5" eb="6">
      <t>ブン</t>
    </rPh>
    <rPh sb="6" eb="8">
      <t>ケッサン</t>
    </rPh>
    <rPh sb="9" eb="11">
      <t>センエン</t>
    </rPh>
    <phoneticPr fontId="5"/>
  </si>
  <si>
    <t>直前１年度分決算(千円)</t>
    <rPh sb="0" eb="2">
      <t>チョクゼン</t>
    </rPh>
    <rPh sb="3" eb="5">
      <t>ネンド</t>
    </rPh>
    <rPh sb="5" eb="6">
      <t>ブン</t>
    </rPh>
    <rPh sb="6" eb="8">
      <t>ケッサン</t>
    </rPh>
    <phoneticPr fontId="4"/>
  </si>
  <si>
    <t>決算が１事業年度１回の場合には、「直前２年度分決算」及び「直前１年度分決算」の右欄のみに入力してください。</t>
    <rPh sb="44" eb="46">
      <t>ニュウリョク</t>
    </rPh>
    <phoneticPr fontId="4"/>
  </si>
  <si>
    <t>16_射水市</t>
  </si>
  <si>
    <t>業務委託</t>
  </si>
  <si>
    <t>電子契約を利用する場合は、メールアドレス等を入力してください。</t>
    <phoneticPr fontId="4"/>
  </si>
  <si>
    <r>
      <t>社内で契約書の確認を２回行う場合、</t>
    </r>
    <r>
      <rPr>
        <sz val="10"/>
        <color rgb="FFFF0000"/>
        <rFont val="ＭＳ ゴシック"/>
        <family val="3"/>
        <charset val="128"/>
      </rPr>
      <t>契約事務担当者</t>
    </r>
    <r>
      <rPr>
        <sz val="10"/>
        <color rgb="FF0D0D0D"/>
        <rFont val="ＭＳ ゴシック"/>
        <family val="3"/>
        <charset val="128"/>
      </rPr>
      <t>が使用するメールアドレスを入力してください。</t>
    </r>
    <phoneticPr fontId="4"/>
  </si>
  <si>
    <t>Ver.7.0.1</t>
    <phoneticPr fontId="4"/>
  </si>
  <si>
    <t>7.0.1</t>
  </si>
  <si>
    <r>
      <t xml:space="preserve">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
</t>
    </r>
    <r>
      <rPr>
        <sz val="10"/>
        <color rgb="FFFF0000"/>
        <rFont val="ＭＳ ゴシック"/>
        <family val="3"/>
        <charset val="128"/>
      </rPr>
      <t>清掃等業務委託に申請する際には、営業年数が１年以上の実績を有する必要があります。</t>
    </r>
    <rPh sb="47" eb="49">
      <t>チョクゼン</t>
    </rPh>
    <rPh sb="50" eb="54">
      <t>エイギョウネンド</t>
    </rPh>
    <rPh sb="55" eb="58">
      <t>シュウリョウビ</t>
    </rPh>
    <rPh sb="74" eb="76">
      <t>ニュウリョク</t>
    </rPh>
    <rPh sb="130" eb="132">
      <t>ニュウリョク</t>
    </rPh>
    <rPh sb="172" eb="174">
      <t>ヒツヨウ</t>
    </rPh>
    <phoneticPr fontId="4"/>
  </si>
  <si>
    <r>
      <rPr>
        <sz val="10"/>
        <color rgb="FFFF0000"/>
        <rFont val="ＭＳ ゴシック"/>
        <family val="3"/>
        <charset val="128"/>
      </rPr>
      <t xml:space="preserve">測量・コンサルタント等業務(①測量～⑤補償コンサルタント)を希望する場合、希望、登録、登録番号、登録年月日、有資格者数欄を入力してください。
</t>
    </r>
    <r>
      <rPr>
        <sz val="10"/>
        <rFont val="ＭＳ ゴシック"/>
        <family val="3"/>
        <charset val="128"/>
      </rPr>
      <t>希望、登録欄はリストから選択してください。
｢有資格者数｣において、２以上の資格を有している場合は重複して計上してください。</t>
    </r>
  </si>
  <si>
    <t>企画製作</t>
    <phoneticPr fontId="4"/>
  </si>
  <si>
    <t>調査分析検査等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</si>
</sst>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0000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
      <sz val="11"/>
      <color theme="1"/>
      <name val="ＭＳ ゴシック"/>
      <family val="3"/>
    </font>
  </fonts>
  <fills count="6">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s>
  <borders count="83">
    <border>
      <left/>
      <right/>
      <top/>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auto="1"/>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auto="1"/>
      </top>
      <bottom style="hair">
        <color indexed="64"/>
      </bottom>
      <diagonal/>
    </border>
    <border>
      <left/>
      <right style="hair">
        <color indexed="64"/>
      </right>
      <top/>
      <bottom style="hair">
        <color indexed="64"/>
      </bottom>
      <diagonal/>
    </border>
    <border>
      <left style="thin">
        <color indexed="64"/>
      </left>
      <right style="hair">
        <color auto="1"/>
      </right>
      <top style="hair">
        <color indexed="64"/>
      </top>
      <bottom style="hair">
        <color indexed="64"/>
      </bottom>
      <diagonal/>
    </border>
    <border>
      <left style="hair">
        <color indexed="64"/>
      </left>
      <right style="hair">
        <color indexed="64"/>
      </right>
      <top style="hair">
        <color indexed="64"/>
      </top>
      <bottom style="thin">
        <color auto="1"/>
      </bottom>
      <diagonal/>
    </border>
    <border>
      <left style="hair">
        <color auto="1"/>
      </left>
      <right style="thin">
        <color indexed="64"/>
      </right>
      <top style="thin">
        <color indexed="64"/>
      </top>
      <bottom style="hair">
        <color auto="1"/>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auto="1"/>
      </top>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auto="1"/>
      </right>
      <top style="double">
        <color indexed="64"/>
      </top>
      <bottom style="thin">
        <color indexed="64"/>
      </bottom>
      <diagonal/>
    </border>
    <border>
      <left style="hair">
        <color auto="1"/>
      </left>
      <right/>
      <top style="double">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style="hair">
        <color indexed="64"/>
      </left>
      <right style="hair">
        <color indexed="64"/>
      </right>
      <top style="double">
        <color indexed="64"/>
      </top>
      <bottom style="thin">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auto="1"/>
      </top>
      <bottom style="thin">
        <color indexed="64"/>
      </bottom>
      <diagonal/>
    </border>
    <border>
      <left/>
      <right style="hair">
        <color indexed="64"/>
      </right>
      <top style="thin">
        <color auto="1"/>
      </top>
      <bottom style="thin">
        <color indexed="64"/>
      </bottom>
      <diagonal/>
    </border>
    <border>
      <left style="hair">
        <color indexed="64"/>
      </left>
      <right style="hair">
        <color indexed="64"/>
      </right>
      <top/>
      <bottom style="double">
        <color indexed="64"/>
      </bottom>
      <diagonal/>
    </border>
    <border>
      <left style="thin">
        <color indexed="64"/>
      </left>
      <right style="thin">
        <color indexed="64"/>
      </right>
      <top/>
      <bottom/>
      <diagonal/>
    </border>
  </borders>
  <cellStyleXfs count="19">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31">
    <xf numFmtId="0" fontId="0" fillId="0" borderId="0" xfId="0">
      <alignment vertical="center"/>
    </xf>
    <xf numFmtId="49" fontId="22" fillId="2" borderId="0" xfId="0" applyNumberFormat="1" applyFont="1" applyFill="1" applyAlignment="1" applyProtection="1">
      <alignment horizontal="left" vertical="center"/>
      <protection locked="0"/>
    </xf>
    <xf numFmtId="49" fontId="22" fillId="2" borderId="45" xfId="12" applyNumberFormat="1" applyFont="1" applyFill="1" applyBorder="1" applyAlignment="1" applyProtection="1">
      <alignment horizontal="center" vertical="center"/>
      <protection locked="0"/>
    </xf>
    <xf numFmtId="49" fontId="22" fillId="2" borderId="43" xfId="12" applyNumberFormat="1" applyFont="1" applyFill="1" applyBorder="1" applyAlignment="1" applyProtection="1">
      <alignment horizontal="center" vertical="center"/>
      <protection locked="0"/>
    </xf>
    <xf numFmtId="49" fontId="22" fillId="2" borderId="48" xfId="12" applyNumberFormat="1" applyFont="1" applyFill="1" applyBorder="1" applyAlignment="1" applyProtection="1">
      <alignment horizontal="center" vertical="center"/>
      <protection locked="0"/>
    </xf>
    <xf numFmtId="49" fontId="22" fillId="2" borderId="62" xfId="12" applyNumberFormat="1" applyFont="1" applyFill="1" applyBorder="1" applyAlignment="1" applyProtection="1">
      <alignment horizontal="center" vertical="center"/>
      <protection locked="0"/>
    </xf>
    <xf numFmtId="49" fontId="22" fillId="2" borderId="64" xfId="12" applyNumberFormat="1" applyFont="1" applyFill="1" applyBorder="1" applyAlignment="1" applyProtection="1">
      <alignment horizontal="center" vertical="center"/>
      <protection locked="0"/>
    </xf>
    <xf numFmtId="14" fontId="22" fillId="2" borderId="11" xfId="0" applyNumberFormat="1" applyFont="1" applyFill="1" applyBorder="1" applyAlignment="1" applyProtection="1">
      <alignment horizontal="left" vertical="center"/>
      <protection locked="0"/>
    </xf>
    <xf numFmtId="14" fontId="22" fillId="2" borderId="17" xfId="0" applyNumberFormat="1" applyFont="1" applyFill="1" applyBorder="1" applyAlignment="1" applyProtection="1">
      <alignment horizontal="left" vertical="center"/>
      <protection locked="0"/>
    </xf>
    <xf numFmtId="49" fontId="22" fillId="2" borderId="2" xfId="12" applyNumberFormat="1" applyFont="1" applyFill="1" applyBorder="1" applyAlignment="1" applyProtection="1">
      <alignment horizontal="center" vertical="center"/>
      <protection locked="0"/>
    </xf>
    <xf numFmtId="49" fontId="22" fillId="2" borderId="6" xfId="12" applyNumberFormat="1" applyFont="1" applyFill="1" applyBorder="1" applyAlignment="1" applyProtection="1">
      <alignment horizontal="center" vertical="center"/>
      <protection locked="0"/>
    </xf>
    <xf numFmtId="49" fontId="22" fillId="2" borderId="10" xfId="12" applyNumberFormat="1" applyFont="1" applyFill="1" applyBorder="1" applyAlignment="1" applyProtection="1">
      <alignment horizontal="center" vertical="center"/>
      <protection locked="0"/>
    </xf>
    <xf numFmtId="49" fontId="22" fillId="2" borderId="71" xfId="12" applyNumberFormat="1" applyFont="1" applyFill="1" applyBorder="1" applyAlignment="1" applyProtection="1">
      <alignment horizontal="center" vertical="center"/>
      <protection locked="0"/>
    </xf>
    <xf numFmtId="49" fontId="22" fillId="2" borderId="62" xfId="2" applyNumberFormat="1" applyFont="1" applyFill="1" applyBorder="1" applyAlignment="1" applyProtection="1">
      <alignment horizontal="center" vertical="center"/>
      <protection locked="0"/>
    </xf>
    <xf numFmtId="49" fontId="22" fillId="2" borderId="43" xfId="2" applyNumberFormat="1" applyFont="1" applyFill="1" applyBorder="1" applyAlignment="1" applyProtection="1">
      <alignment horizontal="center" vertical="center"/>
      <protection locked="0"/>
    </xf>
    <xf numFmtId="49" fontId="22" fillId="2" borderId="48" xfId="2" applyNumberFormat="1" applyFont="1" applyFill="1" applyBorder="1" applyAlignment="1" applyProtection="1">
      <alignment horizontal="center" vertical="center"/>
      <protection locked="0"/>
    </xf>
    <xf numFmtId="14" fontId="22" fillId="2" borderId="10" xfId="0" applyNumberFormat="1" applyFont="1" applyFill="1" applyBorder="1" applyAlignment="1" applyProtection="1">
      <alignment horizontal="left" vertical="center"/>
      <protection locked="0"/>
    </xf>
    <xf numFmtId="14" fontId="22" fillId="2" borderId="6" xfId="0" applyNumberFormat="1" applyFont="1" applyFill="1" applyBorder="1" applyAlignment="1" applyProtection="1">
      <alignment horizontal="left" vertical="center"/>
      <protection locked="0"/>
    </xf>
    <xf numFmtId="49" fontId="22" fillId="2" borderId="23" xfId="12" applyNumberFormat="1" applyFont="1" applyFill="1" applyBorder="1" applyAlignment="1" applyProtection="1">
      <alignment horizontal="center" vertical="center"/>
      <protection locked="0"/>
    </xf>
    <xf numFmtId="14" fontId="22" fillId="2" borderId="23" xfId="2" applyNumberFormat="1" applyFont="1" applyFill="1" applyBorder="1" applyAlignment="1" applyProtection="1">
      <alignment horizontal="left" vertical="center"/>
      <protection locked="0"/>
    </xf>
    <xf numFmtId="38" fontId="22" fillId="2" borderId="13" xfId="1" applyNumberFormat="1" applyFont="1" applyFill="1" applyBorder="1" applyAlignment="1" applyProtection="1">
      <alignment horizontal="right" vertical="center"/>
      <protection locked="0"/>
    </xf>
    <xf numFmtId="182" fontId="22" fillId="2" borderId="7" xfId="1" applyNumberFormat="1" applyFont="1" applyFill="1" applyBorder="1" applyAlignment="1" applyProtection="1">
      <alignment horizontal="right" vertical="center"/>
      <protection locked="0"/>
    </xf>
    <xf numFmtId="182" fontId="22" fillId="2" borderId="9" xfId="1" applyNumberFormat="1" applyFont="1" applyFill="1" applyBorder="1" applyAlignment="1" applyProtection="1">
      <alignment horizontal="right" vertical="center"/>
      <protection locked="0"/>
    </xf>
    <xf numFmtId="38" fontId="22" fillId="2" borderId="12" xfId="1" applyNumberFormat="1" applyFont="1" applyFill="1" applyBorder="1" applyAlignment="1" applyProtection="1">
      <alignment horizontal="right" vertical="center"/>
      <protection locked="0"/>
    </xf>
    <xf numFmtId="38" fontId="22" fillId="2" borderId="5" xfId="1" applyNumberFormat="1" applyFont="1" applyFill="1" applyBorder="1" applyAlignment="1" applyProtection="1">
      <alignment horizontal="right" vertical="center"/>
      <protection locked="0"/>
    </xf>
    <xf numFmtId="49" fontId="22" fillId="2" borderId="57" xfId="0" applyNumberFormat="1" applyFont="1" applyFill="1" applyBorder="1" applyAlignment="1" applyProtection="1">
      <alignment horizontal="left" vertical="center"/>
      <protection locked="0"/>
    </xf>
    <xf numFmtId="0" fontId="22" fillId="2" borderId="39" xfId="0" applyFont="1" applyFill="1" applyBorder="1" applyAlignment="1" applyProtection="1">
      <alignment horizontal="left" vertical="center"/>
      <protection locked="0"/>
    </xf>
    <xf numFmtId="0" fontId="22" fillId="2" borderId="35" xfId="0" applyFont="1" applyFill="1" applyBorder="1" applyAlignment="1" applyProtection="1">
      <alignment horizontal="left" vertical="center"/>
      <protection locked="0"/>
    </xf>
    <xf numFmtId="0" fontId="22" fillId="2" borderId="36" xfId="0" applyFont="1" applyFill="1" applyBorder="1" applyAlignment="1" applyProtection="1">
      <alignment horizontal="left" vertical="center"/>
      <protection locked="0"/>
    </xf>
    <xf numFmtId="0" fontId="22" fillId="2" borderId="67" xfId="0" applyFont="1" applyFill="1" applyBorder="1" applyAlignment="1" applyProtection="1">
      <alignment horizontal="left" vertical="center"/>
      <protection locked="0"/>
    </xf>
    <xf numFmtId="0" fontId="22" fillId="2" borderId="37" xfId="0" applyFont="1" applyFill="1" applyBorder="1" applyAlignment="1" applyProtection="1">
      <alignment horizontal="left" vertical="center"/>
      <protection locked="0"/>
    </xf>
    <xf numFmtId="38" fontId="22" fillId="2" borderId="0" xfId="0" applyNumberFormat="1" applyFont="1" applyFill="1" applyAlignment="1" applyProtection="1">
      <alignment horizontal="right" vertical="center"/>
      <protection locked="0"/>
    </xf>
    <xf numFmtId="14" fontId="22" fillId="2" borderId="0" xfId="0" applyNumberFormat="1" applyFont="1" applyFill="1" applyAlignment="1" applyProtection="1">
      <alignment horizontal="left" vertical="center"/>
      <protection locked="0"/>
    </xf>
    <xf numFmtId="177" fontId="22" fillId="2" borderId="0" xfId="0" applyNumberFormat="1" applyFont="1" applyFill="1" applyAlignment="1" applyProtection="1">
      <alignment horizontal="left" vertical="center"/>
      <protection locked="0"/>
    </xf>
    <xf numFmtId="38" fontId="22" fillId="2" borderId="7" xfId="1" applyNumberFormat="1" applyFont="1" applyFill="1" applyBorder="1" applyAlignment="1" applyProtection="1">
      <alignment horizontal="right" vertical="center"/>
      <protection locked="0"/>
    </xf>
    <xf numFmtId="38" fontId="22" fillId="2" borderId="9" xfId="1" applyNumberFormat="1" applyFont="1" applyFill="1" applyBorder="1" applyAlignment="1" applyProtection="1">
      <alignment horizontal="right" vertical="center"/>
      <protection locked="0"/>
    </xf>
    <xf numFmtId="38" fontId="22" fillId="2" borderId="51" xfId="1" applyNumberFormat="1" applyFont="1" applyFill="1" applyBorder="1" applyAlignment="1" applyProtection="1">
      <alignment horizontal="right" vertical="center"/>
      <protection locked="0"/>
    </xf>
    <xf numFmtId="38" fontId="22" fillId="2" borderId="52" xfId="1" applyNumberFormat="1" applyFont="1" applyFill="1" applyBorder="1" applyAlignment="1" applyProtection="1">
      <alignment horizontal="right" vertical="center"/>
      <protection locked="0"/>
    </xf>
    <xf numFmtId="38" fontId="22" fillId="2" borderId="53" xfId="1" applyNumberFormat="1" applyFont="1" applyFill="1" applyBorder="1" applyAlignment="1" applyProtection="1">
      <alignment horizontal="right" vertical="center"/>
      <protection locked="0"/>
    </xf>
    <xf numFmtId="178" fontId="22" fillId="2" borderId="3" xfId="1" applyNumberFormat="1" applyFont="1" applyFill="1" applyBorder="1" applyAlignment="1" applyProtection="1">
      <alignment horizontal="right" vertical="center"/>
      <protection locked="0"/>
    </xf>
    <xf numFmtId="178" fontId="22" fillId="2" borderId="5" xfId="1" applyNumberFormat="1" applyFont="1" applyFill="1" applyBorder="1" applyAlignment="1" applyProtection="1">
      <alignment horizontal="right" vertical="center"/>
      <protection locked="0"/>
    </xf>
    <xf numFmtId="38" fontId="22" fillId="2" borderId="30" xfId="1" applyNumberFormat="1" applyFont="1" applyFill="1" applyBorder="1" applyAlignment="1" applyProtection="1">
      <alignment horizontal="right" vertical="center"/>
      <protection locked="0"/>
    </xf>
    <xf numFmtId="182" fontId="22" fillId="2" borderId="11" xfId="1" applyNumberFormat="1" applyFont="1" applyFill="1" applyBorder="1" applyAlignment="1" applyProtection="1">
      <alignment horizontal="right" vertical="center"/>
      <protection locked="0"/>
    </xf>
    <xf numFmtId="182" fontId="22" fillId="2" borderId="29" xfId="1" applyNumberFormat="1" applyFont="1" applyFill="1" applyBorder="1" applyAlignment="1" applyProtection="1">
      <alignment horizontal="right" vertical="center"/>
      <protection locked="0"/>
    </xf>
    <xf numFmtId="38" fontId="22" fillId="2" borderId="66" xfId="18" applyFont="1" applyFill="1" applyBorder="1" applyAlignment="1" applyProtection="1">
      <alignment horizontal="right" vertical="center" shrinkToFit="1"/>
      <protection locked="0"/>
    </xf>
    <xf numFmtId="38" fontId="22" fillId="2" borderId="78" xfId="18" applyFont="1" applyFill="1" applyBorder="1" applyAlignment="1" applyProtection="1">
      <alignment horizontal="right" vertical="center" shrinkToFit="1"/>
      <protection locked="0"/>
    </xf>
    <xf numFmtId="38" fontId="22" fillId="2" borderId="6" xfId="1" applyNumberFormat="1" applyFont="1" applyFill="1" applyBorder="1" applyAlignment="1" applyProtection="1">
      <alignment horizontal="right" vertical="center"/>
      <protection locked="0"/>
    </xf>
    <xf numFmtId="38" fontId="22" fillId="2" borderId="59" xfId="1" applyNumberFormat="1" applyFont="1" applyFill="1" applyBorder="1" applyAlignment="1" applyProtection="1">
      <alignment horizontal="right" vertical="center"/>
      <protection locked="0"/>
    </xf>
    <xf numFmtId="14" fontId="22" fillId="2" borderId="41" xfId="0" applyNumberFormat="1" applyFont="1" applyFill="1" applyBorder="1" applyAlignment="1" applyProtection="1">
      <alignment horizontal="left" vertical="center"/>
      <protection locked="0"/>
    </xf>
    <xf numFmtId="14" fontId="22" fillId="2" borderId="38" xfId="0" applyNumberFormat="1" applyFont="1" applyFill="1" applyBorder="1" applyAlignment="1" applyProtection="1">
      <alignment horizontal="left" vertical="center"/>
      <protection locked="0"/>
    </xf>
    <xf numFmtId="14" fontId="22" fillId="2" borderId="40" xfId="0" applyNumberFormat="1" applyFont="1" applyFill="1" applyBorder="1" applyAlignment="1" applyProtection="1">
      <alignment horizontal="left" vertical="center"/>
      <protection locked="0"/>
    </xf>
    <xf numFmtId="182" fontId="22" fillId="2" borderId="3" xfId="1" applyNumberFormat="1" applyFont="1" applyFill="1" applyBorder="1" applyAlignment="1" applyProtection="1">
      <alignment horizontal="right" vertical="center"/>
      <protection locked="0"/>
    </xf>
    <xf numFmtId="182" fontId="22" fillId="2" borderId="5" xfId="1" applyNumberFormat="1" applyFont="1" applyFill="1" applyBorder="1" applyAlignment="1" applyProtection="1">
      <alignment horizontal="right" vertical="center"/>
      <protection locked="0"/>
    </xf>
    <xf numFmtId="38" fontId="22" fillId="2" borderId="38" xfId="18" applyFont="1" applyFill="1" applyBorder="1" applyAlignment="1" applyProtection="1">
      <alignment horizontal="right" vertical="center" shrinkToFit="1"/>
      <protection locked="0"/>
    </xf>
    <xf numFmtId="38" fontId="22" fillId="2" borderId="40" xfId="18" applyFont="1" applyFill="1" applyBorder="1" applyAlignment="1" applyProtection="1">
      <alignment horizontal="right" vertical="center" shrinkToFit="1"/>
      <protection locked="0"/>
    </xf>
    <xf numFmtId="38" fontId="11" fillId="0" borderId="0" xfId="18" applyFont="1" applyProtection="1">
      <alignment vertical="center"/>
    </xf>
    <xf numFmtId="49" fontId="22" fillId="2" borderId="6" xfId="12" applyNumberFormat="1" applyFont="1" applyFill="1" applyBorder="1" applyAlignment="1" applyProtection="1">
      <alignment horizontal="center" vertical="center"/>
      <protection locked="0"/>
    </xf>
    <xf numFmtId="49" fontId="22" fillId="2" borderId="8" xfId="12" applyNumberFormat="1" applyFont="1" applyFill="1" applyBorder="1" applyAlignment="1" applyProtection="1">
      <alignment horizontal="center" vertical="center"/>
      <protection locked="0"/>
    </xf>
    <xf numFmtId="49" fontId="22" fillId="2" borderId="0" xfId="2" applyNumberFormat="1" applyFont="1" applyFill="1" applyAlignment="1" applyProtection="1">
      <alignment horizontal="left" vertical="top" wrapText="1"/>
      <protection locked="0"/>
    </xf>
    <xf numFmtId="49" fontId="22" fillId="2" borderId="57" xfId="12" applyNumberFormat="1" applyFont="1" applyFill="1" applyBorder="1" applyAlignment="1" applyProtection="1">
      <alignment horizontal="left" vertical="center" wrapText="1"/>
      <protection locked="0"/>
    </xf>
    <xf numFmtId="49" fontId="22" fillId="2" borderId="17" xfId="12" applyNumberFormat="1" applyFont="1" applyFill="1" applyBorder="1" applyAlignment="1" applyProtection="1">
      <alignment horizontal="left" vertical="center" wrapText="1"/>
      <protection locked="0"/>
    </xf>
    <xf numFmtId="49" fontId="22" fillId="2" borderId="39" xfId="12" applyNumberFormat="1" applyFont="1" applyFill="1" applyBorder="1" applyAlignment="1" applyProtection="1">
      <alignment horizontal="left" vertical="center" wrapText="1"/>
      <protection locked="0"/>
    </xf>
    <xf numFmtId="49" fontId="22" fillId="2" borderId="35" xfId="12" applyNumberFormat="1" applyFont="1" applyFill="1" applyBorder="1" applyAlignment="1" applyProtection="1">
      <alignment horizontal="left" vertical="center" wrapText="1"/>
      <protection locked="0"/>
    </xf>
    <xf numFmtId="49" fontId="22" fillId="2" borderId="0" xfId="12" applyNumberFormat="1" applyFont="1" applyFill="1" applyAlignment="1" applyProtection="1">
      <alignment horizontal="left" vertical="center" wrapText="1"/>
      <protection locked="0"/>
    </xf>
    <xf numFmtId="49" fontId="22" fillId="2" borderId="36" xfId="12" applyNumberFormat="1" applyFont="1" applyFill="1" applyBorder="1" applyAlignment="1" applyProtection="1">
      <alignment horizontal="left" vertical="center" wrapText="1"/>
      <protection locked="0"/>
    </xf>
    <xf numFmtId="49" fontId="22" fillId="2" borderId="67" xfId="12" applyNumberFormat="1" applyFont="1" applyFill="1" applyBorder="1" applyAlignment="1" applyProtection="1">
      <alignment horizontal="left" vertical="center" wrapText="1"/>
      <protection locked="0"/>
    </xf>
    <xf numFmtId="49" fontId="22" fillId="2" borderId="14" xfId="12" applyNumberFormat="1" applyFont="1" applyFill="1" applyBorder="1" applyAlignment="1" applyProtection="1">
      <alignment horizontal="left" vertical="center" wrapText="1"/>
      <protection locked="0"/>
    </xf>
    <xf numFmtId="49" fontId="22" fillId="2" borderId="37" xfId="12" applyNumberFormat="1" applyFont="1" applyFill="1" applyBorder="1" applyAlignment="1" applyProtection="1">
      <alignment horizontal="left" vertical="center" wrapText="1"/>
      <protection locked="0"/>
    </xf>
    <xf numFmtId="49" fontId="22" fillId="2" borderId="6" xfId="0" applyNumberFormat="1" applyFont="1" applyFill="1" applyBorder="1" applyAlignment="1" applyProtection="1">
      <alignment horizontal="left" vertical="center"/>
      <protection locked="0"/>
    </xf>
    <xf numFmtId="0" fontId="22" fillId="2" borderId="8" xfId="0" applyFont="1" applyFill="1" applyBorder="1" applyAlignment="1" applyProtection="1">
      <alignment horizontal="left" vertical="center"/>
      <protection locked="0"/>
    </xf>
    <xf numFmtId="49" fontId="22" fillId="2" borderId="10" xfId="0" applyNumberFormat="1" applyFont="1" applyFill="1" applyBorder="1" applyAlignment="1" applyProtection="1">
      <alignment horizontal="left" vertical="center"/>
      <protection locked="0"/>
    </xf>
    <xf numFmtId="0" fontId="22" fillId="2" borderId="77" xfId="0" applyFont="1" applyFill="1" applyBorder="1" applyAlignment="1" applyProtection="1">
      <alignment horizontal="left" vertical="center"/>
      <protection locked="0"/>
    </xf>
    <xf numFmtId="0" fontId="22" fillId="2" borderId="26" xfId="0" applyFont="1" applyFill="1" applyBorder="1" applyAlignment="1" applyProtection="1">
      <alignment horizontal="left" vertical="center"/>
      <protection locked="0"/>
    </xf>
    <xf numFmtId="0" fontId="22" fillId="2" borderId="46" xfId="0" applyFont="1" applyFill="1" applyBorder="1" applyAlignment="1" applyProtection="1">
      <alignment horizontal="left" vertical="center"/>
      <protection locked="0"/>
    </xf>
    <xf numFmtId="14" fontId="22" fillId="2" borderId="62" xfId="0" applyNumberFormat="1" applyFont="1" applyFill="1" applyBorder="1" applyAlignment="1" applyProtection="1">
      <alignment horizontal="left" vertical="center"/>
      <protection locked="0"/>
    </xf>
    <xf numFmtId="49" fontId="22" fillId="2" borderId="2" xfId="12" applyNumberFormat="1" applyFont="1" applyFill="1" applyBorder="1" applyAlignment="1" applyProtection="1">
      <alignment horizontal="center" vertical="center"/>
      <protection locked="0"/>
    </xf>
    <xf numFmtId="49" fontId="22" fillId="2" borderId="4" xfId="12" applyNumberFormat="1" applyFont="1" applyFill="1" applyBorder="1" applyAlignment="1" applyProtection="1">
      <alignment horizontal="center" vertical="center"/>
      <protection locked="0"/>
    </xf>
    <xf numFmtId="49" fontId="22" fillId="2" borderId="42" xfId="2" applyNumberFormat="1" applyFont="1" applyFill="1" applyBorder="1" applyAlignment="1" applyProtection="1">
      <alignment horizontal="left" vertical="center"/>
      <protection locked="0"/>
    </xf>
    <xf numFmtId="49" fontId="22" fillId="2" borderId="80" xfId="2" applyNumberFormat="1" applyFont="1" applyFill="1" applyBorder="1" applyAlignment="1" applyProtection="1">
      <alignment horizontal="left" vertical="center"/>
      <protection locked="0"/>
    </xf>
    <xf numFmtId="14" fontId="22" fillId="2" borderId="41" xfId="2" applyNumberFormat="1" applyFont="1" applyFill="1" applyBorder="1" applyAlignment="1" applyProtection="1">
      <alignment horizontal="left" vertical="center"/>
      <protection locked="0"/>
    </xf>
    <xf numFmtId="14" fontId="22" fillId="2" borderId="38" xfId="2" applyNumberFormat="1" applyFont="1" applyFill="1" applyBorder="1" applyAlignment="1" applyProtection="1">
      <alignment horizontal="left" vertical="center"/>
      <protection locked="0"/>
    </xf>
    <xf numFmtId="14" fontId="22" fillId="2" borderId="81" xfId="2" applyNumberFormat="1" applyFont="1" applyFill="1" applyBorder="1" applyAlignment="1" applyProtection="1">
      <alignment horizontal="left" vertical="center"/>
      <protection locked="0"/>
    </xf>
    <xf numFmtId="0" fontId="22" fillId="2" borderId="73" xfId="0" applyFont="1" applyFill="1" applyBorder="1" applyAlignment="1" applyProtection="1">
      <alignment horizontal="left" vertical="center"/>
      <protection locked="0"/>
    </xf>
    <xf numFmtId="0" fontId="22" fillId="2" borderId="74" xfId="0" applyFont="1" applyFill="1" applyBorder="1" applyAlignment="1" applyProtection="1">
      <alignment horizontal="left" vertical="center"/>
      <protection locked="0"/>
    </xf>
    <xf numFmtId="14" fontId="22" fillId="2" borderId="10" xfId="0" applyNumberFormat="1" applyFont="1" applyFill="1" applyBorder="1" applyAlignment="1" applyProtection="1">
      <alignment horizontal="left" vertical="center"/>
      <protection locked="0"/>
    </xf>
    <xf numFmtId="14" fontId="22" fillId="2" borderId="11" xfId="0" applyNumberFormat="1" applyFont="1" applyFill="1" applyBorder="1" applyAlignment="1" applyProtection="1">
      <alignment horizontal="left" vertical="center"/>
      <protection locked="0"/>
    </xf>
    <xf numFmtId="14" fontId="22" fillId="2" borderId="2" xfId="0" applyNumberFormat="1" applyFont="1" applyFill="1" applyBorder="1" applyAlignment="1" applyProtection="1">
      <alignment horizontal="left" vertical="center"/>
      <protection locked="0"/>
    </xf>
    <xf numFmtId="14" fontId="22" fillId="2" borderId="3" xfId="0" applyNumberFormat="1" applyFont="1" applyFill="1" applyBorder="1" applyAlignment="1" applyProtection="1">
      <alignment horizontal="left" vertical="center"/>
      <protection locked="0"/>
    </xf>
    <xf numFmtId="38" fontId="22" fillId="2" borderId="3" xfId="1" applyNumberFormat="1" applyFont="1" applyFill="1" applyBorder="1" applyAlignment="1" applyProtection="1">
      <alignment horizontal="right" vertical="center"/>
      <protection locked="0"/>
    </xf>
    <xf numFmtId="49" fontId="22" fillId="2" borderId="0" xfId="0" applyNumberFormat="1" applyFont="1" applyFill="1" applyAlignment="1" applyProtection="1">
      <alignment horizontal="left" vertical="center"/>
      <protection locked="0"/>
    </xf>
    <xf numFmtId="182" fontId="22" fillId="2" borderId="0" xfId="0" applyNumberFormat="1" applyFont="1" applyFill="1" applyAlignment="1" applyProtection="1">
      <alignment horizontal="left" vertical="center"/>
      <protection locked="0"/>
    </xf>
    <xf numFmtId="38" fontId="22" fillId="2" borderId="4" xfId="1" applyNumberFormat="1" applyFont="1" applyFill="1" applyBorder="1" applyAlignment="1" applyProtection="1">
      <alignment horizontal="right" vertical="center"/>
      <protection locked="0"/>
    </xf>
    <xf numFmtId="38" fontId="22" fillId="2" borderId="2" xfId="1" applyNumberFormat="1" applyFont="1" applyFill="1" applyBorder="1" applyAlignment="1" applyProtection="1">
      <alignment horizontal="right" vertical="center"/>
      <protection locked="0"/>
    </xf>
    <xf numFmtId="38" fontId="22" fillId="2" borderId="8" xfId="1" applyNumberFormat="1" applyFont="1" applyFill="1" applyBorder="1" applyAlignment="1" applyProtection="1">
      <alignment horizontal="right" vertical="center"/>
      <protection locked="0"/>
    </xf>
    <xf numFmtId="38" fontId="22" fillId="2" borderId="58" xfId="1" applyNumberFormat="1" applyFont="1" applyFill="1" applyBorder="1" applyAlignment="1" applyProtection="1">
      <alignment horizontal="right" vertical="center"/>
      <protection locked="0"/>
    </xf>
    <xf numFmtId="183" fontId="22" fillId="2" borderId="0" xfId="0" applyNumberFormat="1" applyFont="1" applyFill="1" applyAlignment="1" applyProtection="1">
      <alignment horizontal="left" vertical="center"/>
      <protection locked="0"/>
    </xf>
    <xf numFmtId="181" fontId="22" fillId="2" borderId="0" xfId="0" applyNumberFormat="1" applyFont="1" applyFill="1" applyAlignment="1" applyProtection="1">
      <alignment horizontal="left" vertical="center"/>
      <protection locked="0"/>
    </xf>
    <xf numFmtId="49" fontId="22" fillId="2" borderId="0" xfId="0" applyNumberFormat="1" applyFont="1" applyFill="1" applyAlignment="1" applyProtection="1">
      <alignment horizontal="left" vertical="center" shrinkToFit="1"/>
      <protection locked="0"/>
    </xf>
    <xf numFmtId="0" fontId="22" fillId="2" borderId="0" xfId="0" applyFont="1" applyFill="1" applyAlignment="1" applyProtection="1">
      <alignment horizontal="left" vertical="center" shrinkToFit="1"/>
      <protection locked="0"/>
    </xf>
    <xf numFmtId="0" fontId="22" fillId="2" borderId="0" xfId="0" applyFont="1" applyFill="1" applyAlignment="1" applyProtection="1">
      <alignment horizontal="left" vertical="center"/>
      <protection locked="0"/>
    </xf>
    <xf numFmtId="178" fontId="22" fillId="2" borderId="7" xfId="1" applyNumberFormat="1" applyFont="1" applyFill="1" applyBorder="1" applyAlignment="1" applyProtection="1">
      <alignment horizontal="right" vertical="center"/>
      <protection locked="0"/>
    </xf>
    <xf numFmtId="178" fontId="22" fillId="2" borderId="9" xfId="1" applyNumberFormat="1" applyFont="1" applyFill="1" applyBorder="1" applyAlignment="1" applyProtection="1">
      <alignment horizontal="right" vertical="center"/>
      <protection locked="0"/>
    </xf>
    <xf numFmtId="178" fontId="22" fillId="2" borderId="0" xfId="0" applyNumberFormat="1" applyFont="1" applyFill="1" applyAlignment="1" applyProtection="1">
      <alignment horizontal="left" vertical="center"/>
      <protection locked="0"/>
    </xf>
    <xf numFmtId="0" fontId="22" fillId="2" borderId="7" xfId="0" applyFont="1" applyFill="1" applyBorder="1" applyAlignment="1" applyProtection="1">
      <alignment horizontal="right" vertical="center"/>
      <protection locked="0"/>
    </xf>
    <xf numFmtId="0" fontId="22" fillId="2" borderId="9" xfId="0" applyFont="1" applyFill="1" applyBorder="1" applyAlignment="1" applyProtection="1">
      <alignment horizontal="right" vertical="center"/>
      <protection locked="0"/>
    </xf>
    <xf numFmtId="14" fontId="22" fillId="2" borderId="12" xfId="0" applyNumberFormat="1" applyFont="1" applyFill="1" applyBorder="1" applyAlignment="1" applyProtection="1">
      <alignment horizontal="left" vertical="center"/>
      <protection locked="0"/>
    </xf>
    <xf numFmtId="14" fontId="22" fillId="2" borderId="30" xfId="0" applyNumberFormat="1" applyFont="1" applyFill="1" applyBorder="1" applyAlignment="1" applyProtection="1">
      <alignment horizontal="left" vertical="center"/>
      <protection locked="0"/>
    </xf>
    <xf numFmtId="49" fontId="22" fillId="2" borderId="59" xfId="12" applyNumberFormat="1" applyFont="1" applyFill="1" applyBorder="1" applyAlignment="1" applyProtection="1">
      <alignment horizontal="center" vertical="center"/>
      <protection locked="0"/>
    </xf>
    <xf numFmtId="49" fontId="22" fillId="2" borderId="58" xfId="12" applyNumberFormat="1" applyFont="1" applyFill="1" applyBorder="1" applyAlignment="1" applyProtection="1">
      <alignment horizontal="center" vertical="center"/>
      <protection locked="0"/>
    </xf>
    <xf numFmtId="0" fontId="24" fillId="0" borderId="0" xfId="6" applyFont="1" applyProtection="1">
      <alignment vertical="center"/>
    </xf>
    <xf numFmtId="0" fontId="12" fillId="0" borderId="0" xfId="2" applyFont="1" applyAlignment="1" applyProtection="1">
      <alignment vertical="center" shrinkToFit="1"/>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3" fillId="0" borderId="0" xfId="2" applyFont="1" applyProtection="1">
      <alignment vertical="center"/>
    </xf>
    <xf numFmtId="0" fontId="11" fillId="0" borderId="0" xfId="1" applyFont="1" applyProtection="1">
      <alignment vertical="center"/>
    </xf>
    <xf numFmtId="0" fontId="14" fillId="0" borderId="16" xfId="2" applyFont="1" applyBorder="1" applyProtection="1">
      <alignment vertical="center"/>
    </xf>
    <xf numFmtId="0" fontId="14" fillId="0" borderId="17" xfId="2" applyFont="1" applyBorder="1" applyProtection="1">
      <alignment vertical="center"/>
    </xf>
    <xf numFmtId="0" fontId="14" fillId="0" borderId="19" xfId="2" applyFont="1" applyBorder="1" applyProtection="1">
      <alignment vertical="center"/>
    </xf>
    <xf numFmtId="0" fontId="14" fillId="0" borderId="20" xfId="2" applyFont="1" applyBorder="1" applyProtection="1">
      <alignment vertical="center"/>
    </xf>
    <xf numFmtId="0" fontId="14" fillId="0" borderId="0" xfId="2" applyFont="1" applyProtection="1">
      <alignment vertical="center"/>
    </xf>
    <xf numFmtId="0" fontId="14" fillId="0" borderId="22" xfId="2" applyFont="1" applyBorder="1" applyProtection="1">
      <alignment vertical="center"/>
    </xf>
    <xf numFmtId="0" fontId="14" fillId="0" borderId="18" xfId="2" applyFont="1" applyBorder="1" applyProtection="1">
      <alignment vertical="center"/>
    </xf>
    <xf numFmtId="0" fontId="14" fillId="0" borderId="14" xfId="2" applyFont="1" applyBorder="1" applyProtection="1">
      <alignment vertical="center"/>
    </xf>
    <xf numFmtId="0" fontId="14" fillId="0" borderId="15" xfId="2" applyFont="1" applyBorder="1" applyProtection="1">
      <alignment vertical="center"/>
    </xf>
    <xf numFmtId="0" fontId="15" fillId="0" borderId="16" xfId="0" applyFont="1" applyBorder="1" applyAlignment="1" applyProtection="1">
      <alignment horizontal="left" vertical="center" indent="1"/>
    </xf>
    <xf numFmtId="0" fontId="15" fillId="0" borderId="17"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0" xfId="0" applyFont="1" applyBorder="1" applyProtection="1">
      <alignment vertical="center"/>
    </xf>
    <xf numFmtId="0" fontId="15" fillId="0" borderId="0" xfId="0" applyFont="1" applyProtection="1">
      <alignment vertical="center"/>
    </xf>
    <xf numFmtId="0" fontId="11" fillId="0" borderId="17" xfId="0" applyFont="1" applyBorder="1" applyProtection="1">
      <alignment vertical="center"/>
    </xf>
    <xf numFmtId="0" fontId="11" fillId="0" borderId="19" xfId="0" applyFont="1" applyBorder="1" applyProtection="1">
      <alignment vertical="center"/>
    </xf>
    <xf numFmtId="180" fontId="11" fillId="0" borderId="20"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11" fillId="0" borderId="22" xfId="0" applyFont="1" applyBorder="1" applyProtection="1">
      <alignment vertical="center"/>
    </xf>
    <xf numFmtId="0" fontId="11" fillId="0" borderId="0" xfId="0" applyFont="1" applyProtection="1">
      <alignment vertical="center"/>
    </xf>
    <xf numFmtId="0" fontId="16" fillId="0" borderId="0" xfId="0" applyFont="1" applyAlignment="1" applyProtection="1">
      <alignment vertical="top"/>
    </xf>
    <xf numFmtId="0" fontId="17" fillId="0" borderId="0" xfId="0" applyFont="1" applyAlignment="1" applyProtection="1">
      <alignment vertical="top"/>
    </xf>
    <xf numFmtId="0" fontId="11" fillId="0" borderId="20" xfId="0" applyFont="1" applyBorder="1" applyProtection="1">
      <alignment vertical="center"/>
    </xf>
    <xf numFmtId="177" fontId="16" fillId="0" borderId="0" xfId="0" applyNumberFormat="1" applyFont="1" applyAlignment="1" applyProtection="1">
      <alignment vertical="top"/>
    </xf>
    <xf numFmtId="0" fontId="18" fillId="0" borderId="22" xfId="0" applyFont="1" applyBorder="1" applyAlignment="1" applyProtection="1">
      <alignment vertical="top"/>
    </xf>
    <xf numFmtId="0" fontId="11"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1" fillId="0" borderId="20" xfId="2" applyFont="1" applyBorder="1" applyProtection="1">
      <alignment vertical="center"/>
    </xf>
    <xf numFmtId="0" fontId="19" fillId="0" borderId="0" xfId="0" applyFont="1" applyAlignment="1" applyProtection="1">
      <alignment vertical="top"/>
    </xf>
    <xf numFmtId="0" fontId="17" fillId="0" borderId="22" xfId="0" applyFont="1" applyBorder="1" applyAlignment="1" applyProtection="1">
      <alignment vertical="top"/>
    </xf>
    <xf numFmtId="0" fontId="11" fillId="0" borderId="18" xfId="0" applyFont="1" applyBorder="1" applyProtection="1">
      <alignment vertical="center"/>
    </xf>
    <xf numFmtId="0" fontId="11" fillId="0" borderId="14" xfId="0" applyFont="1" applyBorder="1" applyProtection="1">
      <alignment vertical="center"/>
    </xf>
    <xf numFmtId="0" fontId="18" fillId="0" borderId="14" xfId="0" applyFont="1" applyBorder="1" applyAlignment="1" applyProtection="1">
      <alignment vertical="top"/>
    </xf>
    <xf numFmtId="49" fontId="18" fillId="0" borderId="14" xfId="0" applyNumberFormat="1" applyFont="1" applyBorder="1" applyAlignment="1" applyProtection="1">
      <alignment vertical="top"/>
    </xf>
    <xf numFmtId="0" fontId="11" fillId="0" borderId="15" xfId="0" applyFont="1" applyBorder="1" applyProtection="1">
      <alignment vertical="center"/>
    </xf>
    <xf numFmtId="49" fontId="18" fillId="0" borderId="0" xfId="0" applyNumberFormat="1" applyFont="1" applyAlignment="1" applyProtection="1">
      <alignment vertical="top"/>
    </xf>
    <xf numFmtId="0" fontId="18" fillId="0" borderId="0" xfId="0" applyFont="1" applyAlignment="1" applyProtection="1">
      <alignment vertical="top"/>
    </xf>
    <xf numFmtId="49" fontId="11" fillId="0" borderId="0" xfId="2" applyNumberFormat="1" applyFont="1" applyProtection="1">
      <alignment vertical="center"/>
    </xf>
    <xf numFmtId="0" fontId="16" fillId="0" borderId="0" xfId="0" applyFont="1" applyProtection="1">
      <alignment vertical="center"/>
    </xf>
    <xf numFmtId="49" fontId="16" fillId="0" borderId="0" xfId="0" applyNumberFormat="1" applyFont="1" applyAlignment="1" applyProtection="1">
      <alignment horizontal="right" vertical="top"/>
    </xf>
    <xf numFmtId="0" fontId="17" fillId="0" borderId="0" xfId="0" applyFont="1" applyAlignment="1" applyProtection="1">
      <alignment horizontal="left" vertical="top" wrapText="1"/>
    </xf>
    <xf numFmtId="0" fontId="17" fillId="0" borderId="0" xfId="0" applyFont="1" applyAlignment="1" applyProtection="1">
      <alignment vertical="top" wrapText="1"/>
    </xf>
    <xf numFmtId="0" fontId="11" fillId="0" borderId="0" xfId="0" applyFont="1" applyAlignment="1" applyProtection="1">
      <alignment vertical="top"/>
    </xf>
    <xf numFmtId="49" fontId="16" fillId="0" borderId="0" xfId="0" applyNumberFormat="1" applyFont="1" applyAlignment="1" applyProtection="1">
      <alignment vertical="top"/>
    </xf>
    <xf numFmtId="182" fontId="16" fillId="0" borderId="0" xfId="0" applyNumberFormat="1" applyFont="1" applyAlignment="1" applyProtection="1">
      <alignment vertical="top"/>
    </xf>
    <xf numFmtId="0" fontId="16" fillId="0" borderId="14" xfId="0" applyFont="1" applyBorder="1" applyAlignment="1" applyProtection="1">
      <alignment horizontal="right" vertical="top"/>
    </xf>
    <xf numFmtId="0" fontId="16" fillId="0" borderId="14" xfId="0" applyFont="1" applyBorder="1" applyAlignment="1" applyProtection="1">
      <alignment vertical="top"/>
    </xf>
    <xf numFmtId="49" fontId="16" fillId="0" borderId="14" xfId="0" applyNumberFormat="1" applyFont="1" applyBorder="1" applyAlignment="1" applyProtection="1">
      <alignment vertical="top"/>
    </xf>
    <xf numFmtId="182" fontId="16" fillId="0" borderId="14"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0" fillId="0" borderId="20" xfId="0" applyFont="1" applyBorder="1" applyProtection="1">
      <alignment vertical="center"/>
    </xf>
    <xf numFmtId="0" fontId="20" fillId="0" borderId="0" xfId="0" applyFont="1" applyProtection="1">
      <alignment vertical="center"/>
    </xf>
    <xf numFmtId="49" fontId="11" fillId="0" borderId="17" xfId="0" applyNumberFormat="1" applyFont="1" applyBorder="1" applyProtection="1">
      <alignment vertical="center"/>
    </xf>
    <xf numFmtId="178" fontId="11" fillId="0" borderId="17" xfId="0" applyNumberFormat="1" applyFont="1" applyBorder="1" applyProtection="1">
      <alignment vertical="center"/>
    </xf>
    <xf numFmtId="0" fontId="17" fillId="0" borderId="0" xfId="0" applyFont="1" applyAlignment="1" applyProtection="1">
      <alignment horizontal="left" vertical="center" wrapText="1"/>
    </xf>
    <xf numFmtId="178" fontId="16" fillId="0" borderId="0" xfId="0" applyNumberFormat="1" applyFont="1" applyAlignment="1" applyProtection="1">
      <alignment vertical="top"/>
    </xf>
    <xf numFmtId="182" fontId="18" fillId="0" borderId="14" xfId="0" applyNumberFormat="1" applyFont="1" applyBorder="1" applyAlignment="1" applyProtection="1">
      <alignment vertical="top"/>
    </xf>
    <xf numFmtId="182" fontId="18" fillId="0" borderId="0" xfId="0" applyNumberFormat="1" applyFont="1" applyAlignment="1" applyProtection="1">
      <alignment vertical="top"/>
    </xf>
    <xf numFmtId="182" fontId="11" fillId="0" borderId="0" xfId="0" applyNumberFormat="1" applyFont="1" applyProtection="1">
      <alignment vertical="center"/>
    </xf>
    <xf numFmtId="0" fontId="17" fillId="0" borderId="0" xfId="0" applyFont="1" applyProtection="1">
      <alignment vertical="center"/>
    </xf>
    <xf numFmtId="0" fontId="11" fillId="0" borderId="22" xfId="2" applyFont="1" applyBorder="1" applyProtection="1">
      <alignment vertical="center"/>
    </xf>
    <xf numFmtId="178" fontId="18" fillId="0" borderId="14" xfId="0" applyNumberFormat="1" applyFont="1" applyBorder="1" applyAlignment="1" applyProtection="1">
      <alignment vertical="top"/>
    </xf>
    <xf numFmtId="178" fontId="18" fillId="0" borderId="0" xfId="0" applyNumberFormat="1" applyFont="1" applyAlignment="1" applyProtection="1">
      <alignment vertical="top"/>
    </xf>
    <xf numFmtId="49" fontId="11" fillId="0" borderId="0" xfId="0" applyNumberFormat="1" applyFont="1" applyAlignment="1" applyProtection="1">
      <alignment vertical="top"/>
    </xf>
    <xf numFmtId="0" fontId="16" fillId="0" borderId="0" xfId="0" applyFont="1" applyAlignment="1" applyProtection="1">
      <alignment vertical="center" wrapText="1"/>
    </xf>
    <xf numFmtId="0" fontId="16" fillId="0" borderId="22" xfId="0" applyFont="1" applyBorder="1" applyProtection="1">
      <alignment vertical="center"/>
    </xf>
    <xf numFmtId="49" fontId="11" fillId="0" borderId="22" xfId="0" applyNumberFormat="1" applyFont="1" applyBorder="1" applyProtection="1">
      <alignment vertical="center"/>
    </xf>
    <xf numFmtId="49" fontId="19" fillId="0" borderId="0" xfId="0" applyNumberFormat="1" applyFont="1" applyAlignment="1" applyProtection="1">
      <alignment horizontal="right" vertical="top"/>
    </xf>
    <xf numFmtId="0" fontId="11" fillId="0" borderId="22" xfId="0" applyFont="1" applyBorder="1" applyAlignment="1" applyProtection="1">
      <alignment vertical="top"/>
    </xf>
    <xf numFmtId="0" fontId="11" fillId="0" borderId="0" xfId="2" applyFont="1" applyAlignment="1" applyProtection="1">
      <alignment vertical="top"/>
    </xf>
    <xf numFmtId="49" fontId="11" fillId="0" borderId="14" xfId="0" applyNumberFormat="1" applyFont="1" applyBorder="1" applyAlignment="1" applyProtection="1">
      <alignment vertical="top"/>
    </xf>
    <xf numFmtId="0" fontId="11" fillId="0" borderId="14" xfId="0" applyFont="1" applyBorder="1" applyAlignment="1" applyProtection="1">
      <alignment vertical="top"/>
    </xf>
    <xf numFmtId="0" fontId="11" fillId="0" borderId="18" xfId="2" applyFont="1" applyBorder="1" applyProtection="1">
      <alignment vertical="center"/>
    </xf>
    <xf numFmtId="0" fontId="11" fillId="0" borderId="14" xfId="2" applyFont="1" applyBorder="1" applyProtection="1">
      <alignment vertical="center"/>
    </xf>
    <xf numFmtId="0" fontId="15" fillId="0" borderId="20" xfId="0" applyFont="1" applyBorder="1" applyAlignment="1" applyProtection="1">
      <alignment horizontal="left" vertical="center" indent="1"/>
    </xf>
    <xf numFmtId="0" fontId="15" fillId="0" borderId="0" xfId="0" applyFont="1" applyAlignment="1" applyProtection="1">
      <alignment horizontal="left" vertical="center" indent="1"/>
    </xf>
    <xf numFmtId="0" fontId="17" fillId="0" borderId="22" xfId="0" applyFont="1" applyBorder="1" applyAlignment="1" applyProtection="1">
      <alignment horizontal="left" vertical="top" wrapText="1"/>
    </xf>
    <xf numFmtId="0" fontId="11" fillId="0" borderId="16" xfId="0" applyFont="1" applyBorder="1" applyAlignment="1" applyProtection="1">
      <alignment horizontal="left" vertical="center"/>
    </xf>
    <xf numFmtId="0" fontId="11" fillId="0" borderId="17" xfId="0" applyFont="1" applyBorder="1" applyAlignment="1" applyProtection="1">
      <alignment horizontal="left" vertical="center"/>
    </xf>
    <xf numFmtId="0" fontId="11" fillId="0" borderId="19" xfId="0" applyFont="1" applyBorder="1" applyAlignment="1" applyProtection="1">
      <alignment horizontal="left" vertical="center"/>
    </xf>
    <xf numFmtId="0" fontId="11" fillId="0" borderId="21" xfId="1" applyFont="1" applyBorder="1" applyAlignment="1" applyProtection="1">
      <alignment horizontal="center" vertical="center"/>
    </xf>
    <xf numFmtId="0" fontId="11" fillId="0" borderId="1" xfId="1" applyFont="1" applyBorder="1" applyAlignment="1" applyProtection="1">
      <alignment horizontal="center" vertical="center"/>
    </xf>
    <xf numFmtId="0" fontId="11" fillId="0" borderId="25" xfId="1" applyFont="1" applyBorder="1" applyAlignment="1" applyProtection="1">
      <alignment horizontal="center" vertical="center"/>
    </xf>
    <xf numFmtId="177" fontId="11" fillId="0" borderId="1" xfId="0" applyNumberFormat="1" applyFont="1" applyBorder="1" applyAlignment="1" applyProtection="1">
      <alignment horizontal="center" vertical="center" wrapText="1"/>
    </xf>
    <xf numFmtId="177" fontId="11" fillId="0" borderId="25" xfId="0" applyNumberFormat="1" applyFont="1" applyBorder="1" applyAlignment="1" applyProtection="1">
      <alignment horizontal="center" vertical="center" wrapText="1"/>
    </xf>
    <xf numFmtId="0" fontId="11" fillId="0" borderId="16" xfId="2" applyFont="1" applyBorder="1" applyAlignment="1" applyProtection="1">
      <alignment horizontal="center" vertical="center" wrapText="1"/>
    </xf>
    <xf numFmtId="0" fontId="11" fillId="0" borderId="17"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22" xfId="2" applyFont="1" applyBorder="1" applyAlignment="1" applyProtection="1">
      <alignment vertical="center" wrapText="1"/>
    </xf>
    <xf numFmtId="0" fontId="11" fillId="0" borderId="20" xfId="0" applyFont="1" applyBorder="1" applyAlignment="1" applyProtection="1">
      <alignment horizontal="left" vertical="center"/>
    </xf>
    <xf numFmtId="0" fontId="11" fillId="0" borderId="0" xfId="0" applyFont="1" applyAlignment="1" applyProtection="1">
      <alignment horizontal="left" vertical="center"/>
    </xf>
    <xf numFmtId="0" fontId="11" fillId="0" borderId="22" xfId="0" applyFont="1" applyBorder="1" applyAlignment="1" applyProtection="1">
      <alignment horizontal="left" vertical="center"/>
    </xf>
    <xf numFmtId="178" fontId="11" fillId="0" borderId="3" xfId="1" applyNumberFormat="1" applyFont="1" applyBorder="1" applyProtection="1">
      <alignment vertical="center"/>
    </xf>
    <xf numFmtId="178" fontId="11" fillId="0" borderId="4" xfId="1" applyNumberFormat="1" applyFont="1" applyBorder="1" applyProtection="1">
      <alignment vertical="center"/>
    </xf>
    <xf numFmtId="178" fontId="11" fillId="0" borderId="19" xfId="1" applyNumberFormat="1" applyFont="1" applyBorder="1" applyProtection="1">
      <alignment vertical="center"/>
    </xf>
    <xf numFmtId="178" fontId="11" fillId="0" borderId="5" xfId="1" applyNumberFormat="1" applyFont="1" applyBorder="1" applyProtection="1">
      <alignment vertical="center"/>
    </xf>
    <xf numFmtId="0" fontId="11" fillId="0" borderId="20"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2" xfId="2" applyFont="1" applyBorder="1" applyAlignment="1" applyProtection="1">
      <alignment horizontal="center" vertical="center" wrapText="1"/>
    </xf>
    <xf numFmtId="0" fontId="11" fillId="0" borderId="18" xfId="0" applyFont="1" applyBorder="1" applyAlignment="1" applyProtection="1">
      <alignment horizontal="left" vertical="center"/>
    </xf>
    <xf numFmtId="0" fontId="11" fillId="0" borderId="14" xfId="0" applyFont="1" applyBorder="1" applyAlignment="1" applyProtection="1">
      <alignment horizontal="left" vertical="center"/>
    </xf>
    <xf numFmtId="0" fontId="11" fillId="0" borderId="15" xfId="0" applyFont="1" applyBorder="1" applyAlignment="1" applyProtection="1">
      <alignment horizontal="left" vertical="center"/>
    </xf>
    <xf numFmtId="178" fontId="11" fillId="0" borderId="14" xfId="1" applyNumberFormat="1" applyFont="1" applyBorder="1" applyProtection="1">
      <alignment vertical="center"/>
    </xf>
    <xf numFmtId="178" fontId="11" fillId="0" borderId="37" xfId="1" applyNumberFormat="1" applyFont="1" applyBorder="1" applyProtection="1">
      <alignment vertical="center"/>
    </xf>
    <xf numFmtId="178" fontId="11" fillId="0" borderId="29" xfId="1" applyNumberFormat="1" applyFont="1" applyBorder="1" applyProtection="1">
      <alignment vertical="center"/>
    </xf>
    <xf numFmtId="178" fontId="11" fillId="0" borderId="15" xfId="1" applyNumberFormat="1" applyFont="1" applyBorder="1" applyProtection="1">
      <alignment vertical="center"/>
    </xf>
    <xf numFmtId="0" fontId="11" fillId="0" borderId="18" xfId="2" applyFont="1" applyBorder="1" applyAlignment="1" applyProtection="1">
      <alignment horizontal="center" vertical="center" wrapText="1"/>
    </xf>
    <xf numFmtId="0" fontId="11" fillId="0" borderId="14" xfId="2" applyFont="1" applyBorder="1" applyAlignment="1" applyProtection="1">
      <alignment horizontal="center" vertical="center" wrapText="1"/>
    </xf>
    <xf numFmtId="0" fontId="11" fillId="0" borderId="15" xfId="2" applyFont="1" applyBorder="1" applyAlignment="1" applyProtection="1">
      <alignment horizontal="center" vertical="center" wrapText="1"/>
    </xf>
    <xf numFmtId="0" fontId="11" fillId="0" borderId="12" xfId="2" applyFont="1" applyBorder="1" applyAlignment="1" applyProtection="1">
      <alignment horizontal="left" vertical="center"/>
    </xf>
    <xf numFmtId="0" fontId="11" fillId="0" borderId="3" xfId="2" applyFont="1" applyBorder="1" applyAlignment="1" applyProtection="1">
      <alignment horizontal="left" vertical="center"/>
    </xf>
    <xf numFmtId="0" fontId="11" fillId="0" borderId="5" xfId="2" applyFont="1" applyBorder="1" applyAlignment="1" applyProtection="1">
      <alignment horizontal="left" vertical="center"/>
    </xf>
    <xf numFmtId="178" fontId="22" fillId="0" borderId="22" xfId="1" applyNumberFormat="1" applyFont="1" applyBorder="1" applyProtection="1">
      <alignment vertical="center"/>
    </xf>
    <xf numFmtId="0" fontId="11" fillId="0" borderId="31" xfId="2" applyFont="1" applyBorder="1" applyAlignment="1" applyProtection="1">
      <alignment horizontal="left" vertical="center" wrapText="1"/>
    </xf>
    <xf numFmtId="0" fontId="11" fillId="0" borderId="24" xfId="2" applyFont="1" applyBorder="1" applyAlignment="1" applyProtection="1">
      <alignment horizontal="left" vertical="center" wrapText="1"/>
    </xf>
    <xf numFmtId="0" fontId="11" fillId="0" borderId="32" xfId="2" applyFont="1" applyBorder="1" applyAlignment="1" applyProtection="1">
      <alignment horizontal="left" vertical="center" wrapText="1"/>
    </xf>
    <xf numFmtId="0" fontId="11" fillId="0" borderId="13" xfId="2" applyFont="1" applyBorder="1" applyAlignment="1" applyProtection="1">
      <alignment horizontal="left" vertical="center"/>
    </xf>
    <xf numFmtId="0" fontId="11" fillId="0" borderId="7" xfId="2" applyFont="1" applyBorder="1" applyAlignment="1" applyProtection="1">
      <alignment horizontal="left" vertical="center"/>
    </xf>
    <xf numFmtId="0" fontId="11" fillId="0" borderId="9" xfId="2" applyFont="1" applyBorder="1" applyAlignment="1" applyProtection="1">
      <alignment horizontal="left" vertical="center"/>
    </xf>
    <xf numFmtId="38" fontId="22" fillId="0" borderId="22" xfId="1" applyNumberFormat="1" applyFont="1" applyBorder="1" applyProtection="1">
      <alignment vertical="center"/>
    </xf>
    <xf numFmtId="0" fontId="11" fillId="0" borderId="54" xfId="0" applyFont="1" applyBorder="1" applyAlignment="1" applyProtection="1">
      <alignment horizontal="left" vertical="center"/>
    </xf>
    <xf numFmtId="0" fontId="11" fillId="0" borderId="55" xfId="0" applyFont="1" applyBorder="1" applyAlignment="1" applyProtection="1">
      <alignment horizontal="left" vertical="center"/>
    </xf>
    <xf numFmtId="0" fontId="11" fillId="0" borderId="56" xfId="0" applyFont="1" applyBorder="1" applyAlignment="1" applyProtection="1">
      <alignment horizontal="left" vertical="center"/>
    </xf>
    <xf numFmtId="38" fontId="22" fillId="0" borderId="54" xfId="1" applyNumberFormat="1" applyFont="1" applyBorder="1" applyAlignment="1" applyProtection="1">
      <alignment horizontal="right" vertical="center"/>
    </xf>
    <xf numFmtId="38" fontId="22" fillId="0" borderId="55" xfId="1" applyNumberFormat="1" applyFont="1" applyBorder="1" applyAlignment="1" applyProtection="1">
      <alignment horizontal="right" vertical="center"/>
    </xf>
    <xf numFmtId="38" fontId="22" fillId="0" borderId="60" xfId="1" applyNumberFormat="1" applyFont="1" applyBorder="1" applyAlignment="1" applyProtection="1">
      <alignment horizontal="right" vertical="center"/>
    </xf>
    <xf numFmtId="38" fontId="22" fillId="0" borderId="61" xfId="1" applyNumberFormat="1" applyFont="1" applyBorder="1" applyAlignment="1" applyProtection="1">
      <alignment horizontal="right" vertical="center"/>
    </xf>
    <xf numFmtId="38" fontId="22" fillId="0" borderId="56" xfId="1" applyNumberFormat="1" applyFont="1" applyBorder="1" applyAlignment="1" applyProtection="1">
      <alignment horizontal="right" vertical="center"/>
    </xf>
    <xf numFmtId="0" fontId="16" fillId="0" borderId="0" xfId="2" applyFont="1" applyAlignment="1" applyProtection="1">
      <alignment vertical="top"/>
    </xf>
    <xf numFmtId="0" fontId="11" fillId="0" borderId="16" xfId="0" applyFont="1" applyBorder="1" applyProtection="1">
      <alignment vertical="center"/>
    </xf>
    <xf numFmtId="0" fontId="11" fillId="0" borderId="17" xfId="0" applyFont="1" applyBorder="1" applyProtection="1">
      <alignment vertical="center"/>
    </xf>
    <xf numFmtId="0" fontId="11" fillId="0" borderId="19" xfId="0" applyFont="1" applyBorder="1" applyProtection="1">
      <alignment vertical="center"/>
    </xf>
    <xf numFmtId="178" fontId="11" fillId="0" borderId="16" xfId="1" applyNumberFormat="1" applyFont="1" applyBorder="1" applyAlignment="1" applyProtection="1">
      <alignment horizontal="center" vertical="center"/>
    </xf>
    <xf numFmtId="178" fontId="11" fillId="0" borderId="17" xfId="1" applyNumberFormat="1" applyFont="1" applyBorder="1" applyAlignment="1" applyProtection="1">
      <alignment horizontal="center" vertical="center"/>
    </xf>
    <xf numFmtId="178" fontId="11" fillId="0" borderId="19" xfId="1" applyNumberFormat="1" applyFont="1" applyBorder="1" applyAlignment="1" applyProtection="1">
      <alignment horizontal="center" vertical="center"/>
    </xf>
    <xf numFmtId="178" fontId="11" fillId="0" borderId="21" xfId="1" applyNumberFormat="1" applyFont="1" applyBorder="1" applyAlignment="1" applyProtection="1">
      <alignment horizontal="center" vertical="center"/>
    </xf>
    <xf numFmtId="178" fontId="11" fillId="0" borderId="1" xfId="1" applyNumberFormat="1" applyFont="1" applyBorder="1" applyAlignment="1" applyProtection="1">
      <alignment horizontal="center" vertical="center"/>
    </xf>
    <xf numFmtId="178" fontId="11" fillId="0" borderId="25" xfId="1" applyNumberFormat="1" applyFont="1" applyBorder="1" applyAlignment="1" applyProtection="1">
      <alignment horizontal="center" vertical="center"/>
    </xf>
    <xf numFmtId="178" fontId="11" fillId="0" borderId="0" xfId="1" applyNumberFormat="1" applyFont="1" applyProtection="1">
      <alignment vertical="center"/>
    </xf>
    <xf numFmtId="0" fontId="11" fillId="0" borderId="12" xfId="2" applyFont="1" applyBorder="1" applyProtection="1">
      <alignment vertical="center"/>
    </xf>
    <xf numFmtId="0" fontId="11" fillId="0" borderId="3" xfId="2" applyFont="1" applyBorder="1" applyProtection="1">
      <alignment vertical="center"/>
    </xf>
    <xf numFmtId="0" fontId="11" fillId="0" borderId="5" xfId="2" applyFont="1" applyBorder="1" applyProtection="1">
      <alignment vertical="center"/>
    </xf>
    <xf numFmtId="38" fontId="22" fillId="3" borderId="12" xfId="1" applyNumberFormat="1" applyFont="1" applyFill="1" applyBorder="1" applyProtection="1">
      <alignment vertical="center"/>
    </xf>
    <xf numFmtId="38" fontId="22" fillId="3" borderId="3" xfId="1" applyNumberFormat="1" applyFont="1" applyFill="1" applyBorder="1" applyProtection="1">
      <alignment vertical="center"/>
    </xf>
    <xf numFmtId="38" fontId="22" fillId="3" borderId="5" xfId="1" applyNumberFormat="1" applyFont="1" applyFill="1" applyBorder="1" applyProtection="1">
      <alignment vertical="center"/>
    </xf>
    <xf numFmtId="178" fontId="22" fillId="0" borderId="0" xfId="1" applyNumberFormat="1" applyFont="1" applyProtection="1">
      <alignment vertical="center"/>
    </xf>
    <xf numFmtId="0" fontId="11" fillId="0" borderId="20" xfId="2" applyFont="1" applyBorder="1" applyProtection="1">
      <alignment vertical="center"/>
    </xf>
    <xf numFmtId="0" fontId="11" fillId="0" borderId="0" xfId="2" applyFont="1" applyProtection="1">
      <alignment vertical="center"/>
    </xf>
    <xf numFmtId="0" fontId="11" fillId="0" borderId="22" xfId="2" applyFont="1" applyBorder="1" applyProtection="1">
      <alignment vertical="center"/>
    </xf>
    <xf numFmtId="38" fontId="22" fillId="3" borderId="13" xfId="1" applyNumberFormat="1" applyFont="1" applyFill="1" applyBorder="1" applyProtection="1">
      <alignment vertical="center"/>
    </xf>
    <xf numFmtId="38" fontId="22" fillId="3" borderId="7" xfId="1" applyNumberFormat="1" applyFont="1" applyFill="1" applyBorder="1" applyProtection="1">
      <alignment vertical="center"/>
    </xf>
    <xf numFmtId="38" fontId="22" fillId="3" borderId="9" xfId="1" applyNumberFormat="1" applyFont="1" applyFill="1" applyBorder="1" applyProtection="1">
      <alignment vertical="center"/>
    </xf>
    <xf numFmtId="0" fontId="11" fillId="0" borderId="31" xfId="2" applyFont="1" applyBorder="1" applyAlignment="1" applyProtection="1">
      <alignment horizontal="left" vertical="center"/>
    </xf>
    <xf numFmtId="0" fontId="11" fillId="0" borderId="24" xfId="2" applyFont="1" applyBorder="1" applyAlignment="1" applyProtection="1">
      <alignment horizontal="left" vertical="center"/>
    </xf>
    <xf numFmtId="0" fontId="11" fillId="0" borderId="32" xfId="2" applyFont="1" applyBorder="1" applyAlignment="1" applyProtection="1">
      <alignment horizontal="left" vertical="center"/>
    </xf>
    <xf numFmtId="0" fontId="11" fillId="0" borderId="51" xfId="2" applyFont="1" applyBorder="1" applyAlignment="1" applyProtection="1">
      <alignment vertical="center" wrapText="1"/>
    </xf>
    <xf numFmtId="0" fontId="11" fillId="0" borderId="52" xfId="2" applyFont="1" applyBorder="1" applyAlignment="1" applyProtection="1">
      <alignment vertical="center" wrapText="1"/>
    </xf>
    <xf numFmtId="0" fontId="11" fillId="0" borderId="53" xfId="2" applyFont="1" applyBorder="1" applyAlignment="1" applyProtection="1">
      <alignment vertical="center" wrapText="1"/>
    </xf>
    <xf numFmtId="38" fontId="22" fillId="3" borderId="51" xfId="1" applyNumberFormat="1" applyFont="1" applyFill="1" applyBorder="1" applyAlignment="1" applyProtection="1">
      <alignment horizontal="right" vertical="center"/>
    </xf>
    <xf numFmtId="178" fontId="22" fillId="3" borderId="52" xfId="1" applyNumberFormat="1" applyFont="1" applyFill="1" applyBorder="1" applyAlignment="1" applyProtection="1">
      <alignment horizontal="right" vertical="center"/>
    </xf>
    <xf numFmtId="178" fontId="22" fillId="3" borderId="53" xfId="1" applyNumberFormat="1" applyFont="1" applyFill="1" applyBorder="1" applyAlignment="1" applyProtection="1">
      <alignment horizontal="right" vertical="center"/>
    </xf>
    <xf numFmtId="0" fontId="11" fillId="0" borderId="18" xfId="2" applyFont="1" applyBorder="1" applyProtection="1">
      <alignment vertical="center"/>
    </xf>
    <xf numFmtId="0" fontId="11" fillId="0" borderId="14" xfId="2" applyFont="1" applyBorder="1" applyProtection="1">
      <alignment vertical="center"/>
    </xf>
    <xf numFmtId="0" fontId="11" fillId="0" borderId="15" xfId="2" applyFont="1" applyBorder="1" applyProtection="1">
      <alignment vertical="center"/>
    </xf>
    <xf numFmtId="178" fontId="22" fillId="0" borderId="55" xfId="1" applyNumberFormat="1" applyFont="1" applyBorder="1" applyAlignment="1" applyProtection="1">
      <alignment horizontal="right" vertical="center"/>
    </xf>
    <xf numFmtId="178" fontId="22" fillId="0" borderId="56" xfId="1" applyNumberFormat="1" applyFont="1" applyBorder="1" applyAlignment="1" applyProtection="1">
      <alignment horizontal="right" vertical="center"/>
    </xf>
    <xf numFmtId="181" fontId="11" fillId="0" borderId="0" xfId="0" applyNumberFormat="1" applyFont="1" applyProtection="1">
      <alignment vertical="center"/>
    </xf>
    <xf numFmtId="178" fontId="11" fillId="0" borderId="12" xfId="1" applyNumberFormat="1" applyFont="1" applyBorder="1" applyAlignment="1" applyProtection="1">
      <alignment horizontal="left" vertical="center"/>
    </xf>
    <xf numFmtId="178" fontId="11" fillId="0" borderId="3" xfId="1" applyNumberFormat="1" applyFont="1" applyBorder="1" applyAlignment="1" applyProtection="1">
      <alignment horizontal="left" vertical="center"/>
    </xf>
    <xf numFmtId="178" fontId="11" fillId="0" borderId="5"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7"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82" fontId="11" fillId="0" borderId="13" xfId="1" applyNumberFormat="1" applyFont="1" applyBorder="1" applyAlignment="1" applyProtection="1">
      <alignment horizontal="left" vertical="center"/>
    </xf>
    <xf numFmtId="182" fontId="11" fillId="0" borderId="7"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38" fontId="22" fillId="0" borderId="13" xfId="1" applyNumberFormat="1" applyFont="1" applyBorder="1" applyAlignment="1" applyProtection="1">
      <alignment horizontal="right" vertical="center"/>
    </xf>
    <xf numFmtId="182" fontId="22" fillId="0" borderId="7" xfId="1" applyNumberFormat="1" applyFont="1" applyBorder="1" applyAlignment="1" applyProtection="1">
      <alignment horizontal="right" vertical="center"/>
    </xf>
    <xf numFmtId="182" fontId="22" fillId="0" borderId="9" xfId="1" applyNumberFormat="1" applyFont="1" applyBorder="1" applyAlignment="1" applyProtection="1">
      <alignment horizontal="right" vertical="center"/>
    </xf>
    <xf numFmtId="178" fontId="22" fillId="0" borderId="30"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78" fontId="11" fillId="0" borderId="29" xfId="1" applyNumberFormat="1" applyFont="1" applyBorder="1" applyAlignment="1" applyProtection="1">
      <alignment horizontal="left" vertical="center"/>
    </xf>
    <xf numFmtId="178" fontId="11" fillId="0" borderId="0" xfId="1" applyNumberFormat="1" applyFont="1" applyAlignment="1" applyProtection="1">
      <alignment horizontal="right" vertical="center"/>
    </xf>
    <xf numFmtId="178" fontId="11" fillId="0" borderId="22" xfId="1" applyNumberFormat="1" applyFont="1" applyBorder="1" applyAlignment="1" applyProtection="1">
      <alignment horizontal="right" vertical="center"/>
    </xf>
    <xf numFmtId="177" fontId="17"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0" fontId="11" fillId="0" borderId="0" xfId="0" applyFont="1" applyAlignment="1" applyProtection="1">
      <alignment horizontal="left" vertical="top"/>
    </xf>
    <xf numFmtId="0" fontId="11" fillId="0" borderId="0" xfId="0" applyFont="1" applyAlignment="1" applyProtection="1">
      <alignment horizontal="left" vertical="center"/>
    </xf>
    <xf numFmtId="182" fontId="11" fillId="0" borderId="0" xfId="1" applyNumberFormat="1" applyFont="1" applyAlignment="1" applyProtection="1">
      <alignment horizontal="right" vertical="center"/>
    </xf>
    <xf numFmtId="0" fontId="17" fillId="0" borderId="22" xfId="0" applyFont="1" applyBorder="1" applyAlignment="1" applyProtection="1">
      <alignment vertical="top" wrapText="1"/>
    </xf>
    <xf numFmtId="0" fontId="18" fillId="0" borderId="15" xfId="0" applyFont="1" applyBorder="1" applyAlignment="1" applyProtection="1">
      <alignment vertical="top"/>
    </xf>
    <xf numFmtId="49" fontId="22" fillId="0" borderId="0" xfId="2" applyNumberFormat="1" applyFont="1" applyAlignment="1" applyProtection="1">
      <alignment horizontal="left" vertical="top" wrapText="1"/>
    </xf>
    <xf numFmtId="49" fontId="22" fillId="0" borderId="17" xfId="2" applyNumberFormat="1" applyFont="1" applyBorder="1" applyAlignment="1" applyProtection="1">
      <alignment horizontal="left" vertical="top" wrapText="1"/>
    </xf>
    <xf numFmtId="0" fontId="22" fillId="0" borderId="17" xfId="2" applyFont="1" applyBorder="1" applyAlignment="1" applyProtection="1">
      <alignment horizontal="left" vertical="top" wrapText="1"/>
    </xf>
    <xf numFmtId="0" fontId="11" fillId="0" borderId="19" xfId="2" applyFont="1" applyBorder="1" applyProtection="1">
      <alignment vertical="center"/>
    </xf>
    <xf numFmtId="0" fontId="22" fillId="0" borderId="0" xfId="0" applyFont="1" applyProtection="1">
      <alignment vertical="center"/>
    </xf>
    <xf numFmtId="0" fontId="16" fillId="0" borderId="0" xfId="2" applyFont="1" applyAlignment="1" applyProtection="1">
      <alignment horizontal="right" vertical="top"/>
    </xf>
    <xf numFmtId="0" fontId="16" fillId="0" borderId="22" xfId="2" applyFont="1" applyBorder="1" applyAlignment="1" applyProtection="1">
      <alignment vertical="top"/>
    </xf>
    <xf numFmtId="0" fontId="23" fillId="0" borderId="0" xfId="0" applyFont="1" applyAlignment="1" applyProtection="1">
      <alignment horizontal="left" vertical="center" wrapText="1"/>
    </xf>
    <xf numFmtId="0" fontId="16" fillId="0" borderId="22" xfId="0" applyFont="1" applyBorder="1" applyAlignment="1" applyProtection="1">
      <alignment vertical="top"/>
    </xf>
    <xf numFmtId="49" fontId="22" fillId="0" borderId="0" xfId="2" applyNumberFormat="1" applyFont="1" applyProtection="1">
      <alignment vertical="center"/>
    </xf>
    <xf numFmtId="0" fontId="22" fillId="0" borderId="0" xfId="2" applyFont="1" applyAlignment="1" applyProtection="1">
      <alignment horizontal="left" vertical="top" wrapText="1"/>
    </xf>
    <xf numFmtId="0" fontId="11" fillId="0" borderId="39" xfId="0" applyFont="1" applyBorder="1" applyAlignment="1" applyProtection="1">
      <alignment horizontal="left" vertical="center"/>
    </xf>
    <xf numFmtId="0" fontId="11" fillId="0" borderId="45" xfId="0" applyFont="1" applyBorder="1" applyAlignment="1" applyProtection="1">
      <alignment horizontal="center" vertical="center"/>
    </xf>
    <xf numFmtId="0" fontId="11" fillId="0" borderId="57" xfId="0" applyFont="1" applyBorder="1" applyAlignment="1" applyProtection="1">
      <alignment horizontal="center" vertical="center"/>
    </xf>
    <xf numFmtId="0" fontId="11" fillId="0" borderId="39" xfId="0" applyFont="1" applyBorder="1" applyAlignment="1" applyProtection="1">
      <alignment horizontal="center" vertical="center"/>
    </xf>
    <xf numFmtId="0" fontId="11" fillId="0" borderId="57" xfId="2" applyFont="1" applyBorder="1" applyAlignment="1" applyProtection="1">
      <alignment horizontal="left" vertical="center"/>
    </xf>
    <xf numFmtId="0" fontId="11" fillId="0" borderId="39" xfId="2" applyFont="1" applyBorder="1" applyAlignment="1" applyProtection="1">
      <alignment horizontal="left" vertical="center"/>
    </xf>
    <xf numFmtId="0" fontId="11" fillId="0" borderId="45" xfId="0" applyFont="1" applyBorder="1" applyAlignment="1" applyProtection="1">
      <alignment horizontal="left" vertical="center" wrapText="1"/>
    </xf>
    <xf numFmtId="0" fontId="11" fillId="0" borderId="45" xfId="0" applyFont="1" applyBorder="1" applyAlignment="1" applyProtection="1">
      <alignment horizontal="left" vertical="center"/>
    </xf>
    <xf numFmtId="0" fontId="11" fillId="0" borderId="41" xfId="0" applyFont="1" applyBorder="1" applyAlignment="1" applyProtection="1">
      <alignment vertical="center" wrapText="1"/>
    </xf>
    <xf numFmtId="0" fontId="11" fillId="0" borderId="17"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37" xfId="0" applyFont="1" applyBorder="1" applyAlignment="1" applyProtection="1">
      <alignment horizontal="left" vertical="center"/>
    </xf>
    <xf numFmtId="0" fontId="11" fillId="0" borderId="48" xfId="0" applyFont="1" applyBorder="1" applyAlignment="1" applyProtection="1">
      <alignment horizontal="center" vertical="center"/>
    </xf>
    <xf numFmtId="0" fontId="11" fillId="0" borderId="67" xfId="0" applyFont="1" applyBorder="1" applyAlignment="1" applyProtection="1">
      <alignment horizontal="center" vertical="center"/>
    </xf>
    <xf numFmtId="0" fontId="11" fillId="0" borderId="37" xfId="0" applyFont="1" applyBorder="1" applyAlignment="1" applyProtection="1">
      <alignment horizontal="center" vertical="center"/>
    </xf>
    <xf numFmtId="0" fontId="11" fillId="0" borderId="67" xfId="2" applyFont="1" applyBorder="1" applyAlignment="1" applyProtection="1">
      <alignment horizontal="left" vertical="center"/>
    </xf>
    <xf numFmtId="0" fontId="11" fillId="0" borderId="37" xfId="2" applyFont="1" applyBorder="1" applyAlignment="1" applyProtection="1">
      <alignment horizontal="left" vertical="center"/>
    </xf>
    <xf numFmtId="0" fontId="11" fillId="0" borderId="48" xfId="0" applyFont="1" applyBorder="1" applyAlignment="1" applyProtection="1">
      <alignment horizontal="left" vertical="center"/>
    </xf>
    <xf numFmtId="0" fontId="11" fillId="0" borderId="40" xfId="0" applyFont="1" applyBorder="1" applyAlignment="1" applyProtection="1">
      <alignment vertical="center" wrapText="1"/>
    </xf>
    <xf numFmtId="0" fontId="11" fillId="0" borderId="48" xfId="0" applyFont="1" applyBorder="1" applyAlignment="1" applyProtection="1">
      <alignment vertical="top" textRotation="255"/>
    </xf>
    <xf numFmtId="0" fontId="11" fillId="0" borderId="65" xfId="0" applyFont="1" applyBorder="1" applyAlignment="1" applyProtection="1">
      <alignment vertical="top" textRotation="255"/>
    </xf>
    <xf numFmtId="0" fontId="11" fillId="0" borderId="50" xfId="12" applyFont="1" applyBorder="1" applyAlignment="1" applyProtection="1">
      <alignment horizontal="left" vertical="center"/>
    </xf>
    <xf numFmtId="0" fontId="11" fillId="0" borderId="27" xfId="12" applyFont="1" applyBorder="1" applyAlignment="1" applyProtection="1">
      <alignment horizontal="left" vertical="center"/>
    </xf>
    <xf numFmtId="0" fontId="11" fillId="0" borderId="46" xfId="12" applyFont="1" applyBorder="1" applyAlignment="1" applyProtection="1">
      <alignment horizontal="left" vertical="center"/>
    </xf>
    <xf numFmtId="49" fontId="11" fillId="3" borderId="2" xfId="12" applyNumberFormat="1" applyFont="1" applyFill="1" applyBorder="1" applyProtection="1">
      <alignment vertical="center"/>
    </xf>
    <xf numFmtId="49" fontId="11" fillId="3" borderId="4" xfId="12" applyNumberFormat="1" applyFont="1" applyFill="1" applyBorder="1" applyProtection="1">
      <alignment vertical="center"/>
    </xf>
    <xf numFmtId="0" fontId="11" fillId="0" borderId="17" xfId="2" applyFont="1" applyBorder="1" applyAlignment="1" applyProtection="1">
      <alignment horizontal="left" vertical="center"/>
    </xf>
    <xf numFmtId="0" fontId="11" fillId="0" borderId="20" xfId="12" applyFont="1" applyBorder="1" applyAlignment="1" applyProtection="1">
      <alignment horizontal="left" vertical="center"/>
    </xf>
    <xf numFmtId="0" fontId="11" fillId="0" borderId="0" xfId="12" applyFont="1" applyAlignment="1" applyProtection="1">
      <alignment horizontal="left" vertical="center"/>
    </xf>
    <xf numFmtId="0" fontId="11" fillId="0" borderId="36" xfId="12" applyFont="1" applyBorder="1" applyAlignment="1" applyProtection="1">
      <alignment horizontal="left" vertical="center"/>
    </xf>
    <xf numFmtId="49" fontId="11" fillId="3" borderId="6" xfId="12" applyNumberFormat="1" applyFont="1" applyFill="1" applyBorder="1" applyProtection="1">
      <alignment vertical="center"/>
    </xf>
    <xf numFmtId="49" fontId="11" fillId="3" borderId="8" xfId="12" applyNumberFormat="1" applyFont="1" applyFill="1" applyBorder="1" applyProtection="1">
      <alignment vertical="center"/>
    </xf>
    <xf numFmtId="0" fontId="11" fillId="0" borderId="0" xfId="2" applyFont="1" applyAlignment="1" applyProtection="1">
      <alignment horizontal="left" vertical="center"/>
    </xf>
    <xf numFmtId="0" fontId="11" fillId="0" borderId="36" xfId="2" applyFont="1" applyBorder="1" applyAlignment="1" applyProtection="1">
      <alignment horizontal="left" vertical="center"/>
    </xf>
    <xf numFmtId="0" fontId="11" fillId="0" borderId="30" xfId="12" applyFont="1" applyBorder="1" applyAlignment="1" applyProtection="1">
      <alignment horizontal="left" vertical="center"/>
    </xf>
    <xf numFmtId="0" fontId="11" fillId="0" borderId="11" xfId="12" applyFont="1" applyBorder="1" applyAlignment="1" applyProtection="1">
      <alignment horizontal="left" vertical="center"/>
    </xf>
    <xf numFmtId="0" fontId="11" fillId="0" borderId="77" xfId="12" applyFont="1" applyBorder="1" applyAlignment="1" applyProtection="1">
      <alignment horizontal="left" vertical="center"/>
    </xf>
    <xf numFmtId="49" fontId="11" fillId="3" borderId="10" xfId="12" applyNumberFormat="1" applyFont="1" applyFill="1" applyBorder="1" applyProtection="1">
      <alignment vertical="center"/>
    </xf>
    <xf numFmtId="49" fontId="11" fillId="3" borderId="77" xfId="12" applyNumberFormat="1" applyFont="1" applyFill="1" applyBorder="1" applyProtection="1">
      <alignment vertical="center"/>
    </xf>
    <xf numFmtId="0" fontId="11" fillId="0" borderId="14" xfId="2" applyFont="1" applyBorder="1" applyAlignment="1" applyProtection="1">
      <alignment horizontal="left" vertical="center"/>
    </xf>
    <xf numFmtId="0" fontId="16" fillId="0" borderId="0" xfId="12" applyFont="1" applyAlignment="1" applyProtection="1">
      <alignment vertical="top"/>
    </xf>
    <xf numFmtId="0" fontId="23" fillId="0" borderId="0" xfId="12" applyFont="1" applyProtection="1">
      <alignment vertical="center"/>
    </xf>
    <xf numFmtId="0" fontId="11" fillId="0" borderId="0" xfId="12" applyFont="1" applyAlignment="1" applyProtection="1">
      <alignment horizontal="left" vertical="center"/>
    </xf>
    <xf numFmtId="49" fontId="22" fillId="0" borderId="14" xfId="2" applyNumberFormat="1" applyFont="1" applyBorder="1" applyProtection="1">
      <alignment vertical="center"/>
    </xf>
    <xf numFmtId="49" fontId="22" fillId="0" borderId="14" xfId="2" applyNumberFormat="1" applyFont="1" applyBorder="1" applyAlignment="1" applyProtection="1">
      <alignment vertical="top"/>
    </xf>
    <xf numFmtId="49" fontId="22" fillId="0" borderId="0" xfId="2" applyNumberFormat="1" applyFont="1" applyAlignment="1" applyProtection="1">
      <alignment horizontal="left" vertical="top"/>
    </xf>
    <xf numFmtId="0" fontId="22" fillId="0" borderId="0" xfId="2" applyFont="1" applyAlignment="1" applyProtection="1">
      <alignment horizontal="left" vertical="top"/>
    </xf>
    <xf numFmtId="0" fontId="11" fillId="0" borderId="57" xfId="2" applyFont="1" applyBorder="1" applyAlignment="1" applyProtection="1">
      <alignment horizontal="center" vertical="center"/>
    </xf>
    <xf numFmtId="0" fontId="11" fillId="0" borderId="39" xfId="2"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7" xfId="2" applyFont="1" applyBorder="1" applyAlignment="1" applyProtection="1">
      <alignment horizontal="center" vertical="center"/>
    </xf>
    <xf numFmtId="0" fontId="11" fillId="0" borderId="37" xfId="2" applyFont="1" applyBorder="1" applyAlignment="1" applyProtection="1">
      <alignment horizontal="center" vertical="center"/>
    </xf>
    <xf numFmtId="0" fontId="11" fillId="0" borderId="69" xfId="0" applyFont="1" applyBorder="1" applyAlignment="1" applyProtection="1">
      <alignment vertical="top" textRotation="255"/>
    </xf>
    <xf numFmtId="0" fontId="11" fillId="0" borderId="46" xfId="12" applyFont="1" applyBorder="1" applyAlignment="1" applyProtection="1">
      <alignment horizontal="left" vertical="center" wrapText="1"/>
    </xf>
    <xf numFmtId="0" fontId="11" fillId="0" borderId="62" xfId="12" applyFont="1" applyBorder="1" applyAlignment="1" applyProtection="1">
      <alignment horizontal="left" vertical="center" wrapText="1"/>
    </xf>
    <xf numFmtId="0" fontId="11" fillId="0" borderId="57" xfId="2" applyFont="1" applyBorder="1" applyAlignment="1" applyProtection="1">
      <alignment horizontal="center" vertical="center" textRotation="255"/>
    </xf>
    <xf numFmtId="0" fontId="11" fillId="0" borderId="39" xfId="2" applyFont="1" applyBorder="1" applyAlignment="1" applyProtection="1">
      <alignment horizontal="center" vertical="center" textRotation="255"/>
    </xf>
    <xf numFmtId="0" fontId="11" fillId="0" borderId="8" xfId="12" applyFont="1" applyBorder="1" applyAlignment="1" applyProtection="1">
      <alignment horizontal="left" vertical="center" wrapText="1"/>
    </xf>
    <xf numFmtId="0" fontId="11" fillId="0" borderId="43" xfId="12" applyFont="1" applyBorder="1" applyAlignment="1" applyProtection="1">
      <alignment horizontal="left" vertical="center" wrapText="1"/>
    </xf>
    <xf numFmtId="0" fontId="11" fillId="0" borderId="35" xfId="2" applyFont="1" applyBorder="1" applyAlignment="1" applyProtection="1">
      <alignment horizontal="center" vertical="center" textRotation="255"/>
    </xf>
    <xf numFmtId="0" fontId="11" fillId="0" borderId="36" xfId="2" applyFont="1" applyBorder="1" applyAlignment="1" applyProtection="1">
      <alignment horizontal="center" vertical="center" textRotation="255"/>
    </xf>
    <xf numFmtId="0" fontId="11" fillId="0" borderId="30" xfId="12" applyFont="1" applyBorder="1" applyAlignment="1" applyProtection="1">
      <alignment horizontal="left" vertical="center" wrapText="1"/>
    </xf>
    <xf numFmtId="0" fontId="11" fillId="0" borderId="11" xfId="12" applyFont="1" applyBorder="1" applyAlignment="1" applyProtection="1">
      <alignment horizontal="left" vertical="center" wrapText="1"/>
    </xf>
    <xf numFmtId="0" fontId="11" fillId="0" borderId="77" xfId="12" applyFont="1" applyBorder="1" applyAlignment="1" applyProtection="1">
      <alignment horizontal="left" vertical="center" wrapText="1"/>
    </xf>
    <xf numFmtId="0" fontId="11" fillId="0" borderId="67" xfId="2" applyFont="1" applyBorder="1" applyAlignment="1" applyProtection="1">
      <alignment horizontal="center" vertical="center" textRotation="255"/>
    </xf>
    <xf numFmtId="0" fontId="11" fillId="0" borderId="37" xfId="2" applyFont="1" applyBorder="1" applyAlignment="1" applyProtection="1">
      <alignment horizontal="center" vertical="center" textRotation="255"/>
    </xf>
    <xf numFmtId="0" fontId="11" fillId="0" borderId="0" xfId="12" applyFont="1" applyAlignment="1" applyProtection="1">
      <alignment vertical="top"/>
    </xf>
    <xf numFmtId="49" fontId="22" fillId="0" borderId="14" xfId="2" applyNumberFormat="1" applyFont="1" applyBorder="1" applyAlignment="1" applyProtection="1">
      <alignment horizontal="left" vertical="top" wrapText="1"/>
    </xf>
    <xf numFmtId="0" fontId="11" fillId="0" borderId="20" xfId="2" applyFont="1" applyBorder="1" applyAlignment="1" applyProtection="1">
      <alignment vertical="center" wrapText="1"/>
    </xf>
    <xf numFmtId="0" fontId="11" fillId="0" borderId="48" xfId="0" applyFont="1" applyBorder="1" applyAlignment="1" applyProtection="1">
      <alignment vertical="top" textRotation="255" wrapText="1"/>
    </xf>
    <xf numFmtId="0" fontId="11" fillId="0" borderId="69" xfId="0" applyFont="1" applyBorder="1" applyAlignment="1" applyProtection="1">
      <alignment vertical="top" textRotation="255" wrapText="1"/>
    </xf>
    <xf numFmtId="0" fontId="11" fillId="0" borderId="0" xfId="2" applyFont="1" applyAlignment="1" applyProtection="1">
      <alignment vertical="center" wrapText="1"/>
    </xf>
    <xf numFmtId="0" fontId="11" fillId="0" borderId="57" xfId="0" applyFont="1" applyBorder="1" applyAlignment="1" applyProtection="1">
      <alignment horizontal="center" vertical="center" wrapText="1"/>
    </xf>
    <xf numFmtId="0" fontId="11" fillId="0" borderId="39" xfId="0" applyFont="1" applyBorder="1" applyAlignment="1" applyProtection="1">
      <alignment horizontal="center" vertical="center" wrapText="1"/>
    </xf>
    <xf numFmtId="0" fontId="11" fillId="5" borderId="0" xfId="2" applyFont="1" applyFill="1" applyProtection="1">
      <alignment vertical="center"/>
    </xf>
    <xf numFmtId="0" fontId="11" fillId="0" borderId="35" xfId="0" applyFont="1" applyBorder="1" applyAlignment="1" applyProtection="1">
      <alignment horizontal="center" vertical="center" wrapText="1"/>
    </xf>
    <xf numFmtId="0" fontId="11" fillId="0" borderId="36" xfId="0" applyFont="1" applyBorder="1" applyAlignment="1" applyProtection="1">
      <alignment horizontal="center" vertical="center" wrapText="1"/>
    </xf>
    <xf numFmtId="0" fontId="11" fillId="0" borderId="0" xfId="12" applyFont="1" applyAlignment="1" applyProtection="1">
      <alignment horizontal="left" vertical="center" wrapText="1"/>
    </xf>
    <xf numFmtId="0" fontId="11" fillId="0" borderId="36" xfId="12" applyFont="1" applyBorder="1" applyAlignment="1" applyProtection="1">
      <alignment horizontal="left" vertical="center" wrapText="1"/>
    </xf>
    <xf numFmtId="0" fontId="11" fillId="0" borderId="73" xfId="0" applyFont="1" applyBorder="1" applyAlignment="1" applyProtection="1">
      <alignment horizontal="center" vertical="center" wrapText="1"/>
    </xf>
    <xf numFmtId="0" fontId="11" fillId="0" borderId="74" xfId="0" applyFont="1" applyBorder="1" applyAlignment="1" applyProtection="1">
      <alignment horizontal="center" vertical="center" wrapText="1"/>
    </xf>
    <xf numFmtId="0" fontId="11" fillId="0" borderId="54" xfId="12" applyFont="1" applyBorder="1" applyAlignment="1" applyProtection="1">
      <alignment horizontal="right" vertical="center" wrapText="1"/>
    </xf>
    <xf numFmtId="0" fontId="11" fillId="0" borderId="55" xfId="12" applyFont="1" applyBorder="1" applyAlignment="1" applyProtection="1">
      <alignment horizontal="right" vertical="center" wrapText="1"/>
    </xf>
    <xf numFmtId="0" fontId="11" fillId="0" borderId="60" xfId="12" applyFont="1" applyBorder="1" applyAlignment="1" applyProtection="1">
      <alignment horizontal="right" vertical="center" wrapText="1"/>
    </xf>
    <xf numFmtId="0" fontId="11" fillId="0" borderId="82" xfId="2" applyFont="1" applyBorder="1" applyProtection="1">
      <alignment vertical="center"/>
    </xf>
    <xf numFmtId="49" fontId="22" fillId="0" borderId="14" xfId="2" applyNumberFormat="1" applyFont="1" applyBorder="1" applyAlignment="1" applyProtection="1">
      <alignment horizontal="left" vertical="center" wrapText="1"/>
    </xf>
    <xf numFmtId="0" fontId="11" fillId="0" borderId="49" xfId="0" applyFont="1" applyBorder="1" applyAlignment="1" applyProtection="1">
      <alignment horizontal="center" vertical="center"/>
    </xf>
    <xf numFmtId="0" fontId="11" fillId="0" borderId="21" xfId="12" applyFont="1" applyBorder="1" applyAlignment="1" applyProtection="1">
      <alignment horizontal="left" vertical="center"/>
    </xf>
    <xf numFmtId="0" fontId="11" fillId="0" borderId="1" xfId="12" applyFont="1" applyBorder="1" applyAlignment="1" applyProtection="1">
      <alignment horizontal="left" vertical="center"/>
    </xf>
    <xf numFmtId="0" fontId="11" fillId="0" borderId="80" xfId="12" applyFont="1" applyBorder="1" applyAlignment="1" applyProtection="1">
      <alignment horizontal="left" vertical="center"/>
    </xf>
    <xf numFmtId="49" fontId="11" fillId="3" borderId="42" xfId="12" applyNumberFormat="1" applyFont="1" applyFill="1" applyBorder="1" applyProtection="1">
      <alignment vertical="center"/>
    </xf>
    <xf numFmtId="49" fontId="11" fillId="3" borderId="80" xfId="12" applyNumberFormat="1" applyFont="1" applyFill="1" applyBorder="1" applyProtection="1">
      <alignment vertical="center"/>
    </xf>
    <xf numFmtId="0" fontId="11" fillId="0" borderId="1" xfId="2" applyFont="1" applyBorder="1" applyAlignment="1" applyProtection="1">
      <alignment vertical="center" wrapText="1"/>
    </xf>
    <xf numFmtId="0" fontId="11" fillId="0" borderId="80" xfId="2" applyFont="1" applyBorder="1" applyAlignment="1" applyProtection="1">
      <alignment vertical="center" wrapText="1"/>
    </xf>
    <xf numFmtId="0" fontId="16" fillId="0" borderId="0" xfId="12" applyFont="1" applyAlignment="1" applyProtection="1">
      <alignment horizontal="left" vertical="top"/>
    </xf>
    <xf numFmtId="0" fontId="11" fillId="0" borderId="0" xfId="12" applyFont="1" applyAlignment="1" applyProtection="1">
      <alignment horizontal="left" vertical="top"/>
    </xf>
    <xf numFmtId="0" fontId="11" fillId="0" borderId="57" xfId="2" applyFont="1" applyBorder="1" applyAlignment="1" applyProtection="1">
      <alignment vertical="center" wrapText="1"/>
    </xf>
    <xf numFmtId="0" fontId="11" fillId="0" borderId="17" xfId="2" applyFont="1" applyBorder="1" applyAlignment="1" applyProtection="1">
      <alignment vertical="center" wrapText="1"/>
    </xf>
    <xf numFmtId="0" fontId="11" fillId="0" borderId="35" xfId="2" applyFont="1" applyBorder="1" applyAlignment="1" applyProtection="1">
      <alignment vertical="center" wrapText="1"/>
    </xf>
    <xf numFmtId="0" fontId="11" fillId="0" borderId="0" xfId="2" applyFont="1" applyAlignment="1" applyProtection="1">
      <alignment vertical="center" wrapText="1"/>
    </xf>
    <xf numFmtId="0" fontId="11" fillId="0" borderId="26" xfId="2" applyFont="1" applyBorder="1" applyAlignment="1" applyProtection="1">
      <alignment vertical="center" wrapText="1"/>
    </xf>
    <xf numFmtId="0" fontId="11" fillId="0" borderId="27" xfId="2" applyFont="1" applyBorder="1" applyAlignment="1" applyProtection="1">
      <alignment vertical="center" wrapText="1"/>
    </xf>
    <xf numFmtId="49" fontId="11" fillId="3" borderId="6" xfId="12" applyNumberFormat="1" applyFont="1" applyFill="1" applyBorder="1" applyAlignment="1" applyProtection="1">
      <alignment horizontal="center" vertical="center"/>
    </xf>
    <xf numFmtId="49" fontId="11" fillId="3" borderId="8" xfId="12" applyNumberFormat="1" applyFont="1" applyFill="1" applyBorder="1" applyAlignment="1" applyProtection="1">
      <alignment horizontal="center" vertical="center"/>
    </xf>
    <xf numFmtId="0" fontId="11" fillId="0" borderId="6" xfId="2" applyFont="1" applyBorder="1" applyAlignment="1" applyProtection="1">
      <alignment vertical="center" wrapText="1"/>
    </xf>
    <xf numFmtId="0" fontId="11" fillId="0" borderId="8" xfId="2" applyFont="1" applyBorder="1" applyAlignment="1" applyProtection="1">
      <alignment vertical="center" wrapText="1"/>
    </xf>
    <xf numFmtId="0" fontId="11" fillId="0" borderId="14" xfId="12" applyFont="1" applyBorder="1" applyAlignment="1" applyProtection="1">
      <alignment horizontal="left" vertical="center" wrapText="1"/>
    </xf>
    <xf numFmtId="0" fontId="11" fillId="0" borderId="37" xfId="12" applyFont="1" applyBorder="1" applyAlignment="1" applyProtection="1">
      <alignment horizontal="left" vertical="center" wrapText="1"/>
    </xf>
    <xf numFmtId="49" fontId="11" fillId="3" borderId="10" xfId="12" applyNumberFormat="1" applyFont="1" applyFill="1" applyBorder="1" applyAlignment="1" applyProtection="1">
      <alignment horizontal="center" vertical="center"/>
    </xf>
    <xf numFmtId="49" fontId="11" fillId="3" borderId="77" xfId="12" applyNumberFormat="1" applyFont="1" applyFill="1" applyBorder="1" applyAlignment="1" applyProtection="1">
      <alignment horizontal="center" vertical="center"/>
    </xf>
    <xf numFmtId="0" fontId="11" fillId="0" borderId="10" xfId="2" applyFont="1" applyBorder="1" applyAlignment="1" applyProtection="1">
      <alignment vertical="center" wrapText="1"/>
    </xf>
    <xf numFmtId="0" fontId="11" fillId="0" borderId="77" xfId="2" applyFont="1" applyBorder="1" applyAlignment="1" applyProtection="1">
      <alignment vertical="center" wrapText="1"/>
    </xf>
    <xf numFmtId="0" fontId="16" fillId="0" borderId="0" xfId="0" applyFont="1" applyAlignment="1" applyProtection="1">
      <alignment horizontal="left" vertical="top" wrapText="1"/>
    </xf>
    <xf numFmtId="0" fontId="21" fillId="0" borderId="0" xfId="0" applyFont="1" applyAlignment="1" applyProtection="1">
      <alignment horizontal="left" vertical="center" wrapText="1"/>
    </xf>
    <xf numFmtId="0" fontId="11" fillId="0" borderId="76"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42" xfId="0" applyFont="1" applyBorder="1" applyAlignment="1" applyProtection="1">
      <alignment horizontal="left" vertical="center"/>
    </xf>
    <xf numFmtId="0" fontId="11" fillId="0" borderId="23" xfId="0" applyFont="1" applyBorder="1" applyAlignment="1" applyProtection="1">
      <alignment horizontal="left" vertical="center" wrapText="1"/>
    </xf>
    <xf numFmtId="0" fontId="11" fillId="0" borderId="23" xfId="0" applyFont="1" applyBorder="1" applyAlignment="1" applyProtection="1">
      <alignment horizontal="center" vertical="center"/>
    </xf>
    <xf numFmtId="0" fontId="11" fillId="0" borderId="1" xfId="0" applyFont="1" applyBorder="1" applyAlignment="1" applyProtection="1">
      <alignment horizontal="left" vertical="center" wrapText="1"/>
    </xf>
    <xf numFmtId="0" fontId="11" fillId="0" borderId="57" xfId="0" applyFont="1" applyBorder="1" applyAlignment="1" applyProtection="1">
      <alignment horizontal="left" vertical="center" wrapText="1"/>
    </xf>
    <xf numFmtId="0" fontId="11" fillId="0" borderId="17" xfId="0" applyFont="1" applyBorder="1" applyAlignment="1" applyProtection="1">
      <alignment horizontal="left" vertical="center" wrapText="1"/>
    </xf>
    <xf numFmtId="0" fontId="11" fillId="0" borderId="19" xfId="0" applyFont="1" applyBorder="1" applyAlignment="1" applyProtection="1">
      <alignment horizontal="left" vertical="center" wrapText="1"/>
    </xf>
    <xf numFmtId="0" fontId="11" fillId="0" borderId="63" xfId="12" applyFont="1" applyBorder="1" applyAlignment="1" applyProtection="1">
      <alignment horizontal="center" vertical="center" textRotation="255" wrapText="1" readingOrder="1"/>
    </xf>
    <xf numFmtId="0" fontId="11" fillId="0" borderId="45" xfId="12" applyFont="1" applyBorder="1" applyAlignment="1" applyProtection="1">
      <alignment horizontal="center" vertical="center" textRotation="255" wrapText="1" readingOrder="1"/>
    </xf>
    <xf numFmtId="49" fontId="21" fillId="0" borderId="62" xfId="12" applyNumberFormat="1" applyFont="1" applyBorder="1" applyAlignment="1" applyProtection="1">
      <alignment horizontal="left" vertical="center" wrapText="1"/>
    </xf>
    <xf numFmtId="49" fontId="21" fillId="0" borderId="45" xfId="12" applyNumberFormat="1" applyFont="1" applyBorder="1" applyAlignment="1" applyProtection="1">
      <alignment horizontal="left" vertical="center" wrapText="1"/>
    </xf>
    <xf numFmtId="49" fontId="21" fillId="0" borderId="49" xfId="12" applyNumberFormat="1" applyFont="1" applyBorder="1" applyAlignment="1" applyProtection="1">
      <alignment horizontal="left" vertical="center" wrapText="1"/>
    </xf>
    <xf numFmtId="0" fontId="11" fillId="0" borderId="47" xfId="12" applyFont="1" applyBorder="1" applyAlignment="1" applyProtection="1">
      <alignment horizontal="center" vertical="center" textRotation="255" wrapText="1" readingOrder="1"/>
    </xf>
    <xf numFmtId="0" fontId="11" fillId="0" borderId="43" xfId="12" applyFont="1" applyBorder="1" applyAlignment="1" applyProtection="1">
      <alignment horizontal="center" vertical="center" textRotation="255" wrapText="1" readingOrder="1"/>
    </xf>
    <xf numFmtId="49" fontId="21" fillId="0" borderId="43" xfId="12" applyNumberFormat="1" applyFont="1" applyBorder="1" applyAlignment="1" applyProtection="1">
      <alignment horizontal="left" vertical="center" wrapText="1"/>
    </xf>
    <xf numFmtId="49" fontId="21" fillId="0" borderId="44" xfId="12" applyNumberFormat="1" applyFont="1" applyBorder="1" applyAlignment="1" applyProtection="1">
      <alignment horizontal="left" vertical="center" wrapText="1"/>
    </xf>
    <xf numFmtId="0" fontId="11" fillId="0" borderId="68" xfId="12" applyFont="1" applyBorder="1" applyAlignment="1" applyProtection="1">
      <alignment horizontal="center" vertical="center" textRotation="255" wrapText="1" readingOrder="1"/>
    </xf>
    <xf numFmtId="0" fontId="11" fillId="0" borderId="48" xfId="12" applyFont="1" applyBorder="1" applyAlignment="1" applyProtection="1">
      <alignment horizontal="center" vertical="center" textRotation="255" wrapText="1" readingOrder="1"/>
    </xf>
    <xf numFmtId="0" fontId="11" fillId="0" borderId="64" xfId="12" applyFont="1" applyBorder="1" applyAlignment="1" applyProtection="1">
      <alignment horizontal="left" vertical="center" wrapText="1"/>
    </xf>
    <xf numFmtId="49" fontId="21" fillId="0" borderId="48" xfId="12" applyNumberFormat="1" applyFont="1" applyBorder="1" applyAlignment="1" applyProtection="1">
      <alignment horizontal="left" vertical="center" wrapText="1"/>
    </xf>
    <xf numFmtId="49" fontId="21" fillId="0" borderId="69" xfId="12" applyNumberFormat="1" applyFont="1" applyBorder="1" applyAlignment="1" applyProtection="1">
      <alignment horizontal="left" vertical="center" wrapText="1"/>
    </xf>
    <xf numFmtId="0" fontId="11" fillId="0" borderId="28" xfId="12" applyFont="1" applyBorder="1" applyAlignment="1" applyProtection="1">
      <alignment horizontal="center" vertical="center" textRotation="255" wrapText="1" readingOrder="1"/>
    </xf>
    <xf numFmtId="0" fontId="11" fillId="0" borderId="38" xfId="12" applyFont="1" applyBorder="1" applyAlignment="1" applyProtection="1">
      <alignment horizontal="center" vertical="center" textRotation="255" wrapText="1" readingOrder="1"/>
    </xf>
    <xf numFmtId="0" fontId="11" fillId="0" borderId="2" xfId="12" applyFont="1" applyBorder="1" applyAlignment="1" applyProtection="1">
      <alignment horizontal="left" vertical="center" wrapText="1"/>
    </xf>
    <xf numFmtId="0" fontId="11" fillId="0" borderId="3" xfId="12" applyFont="1" applyBorder="1" applyAlignment="1" applyProtection="1">
      <alignment horizontal="left" vertical="center" wrapText="1"/>
    </xf>
    <xf numFmtId="0" fontId="11" fillId="0" borderId="4" xfId="12" applyFont="1" applyBorder="1" applyAlignment="1" applyProtection="1">
      <alignment horizontal="left" vertical="center" wrapText="1"/>
    </xf>
    <xf numFmtId="49" fontId="21" fillId="0" borderId="35" xfId="12" applyNumberFormat="1" applyFont="1" applyBorder="1" applyAlignment="1" applyProtection="1">
      <alignment horizontal="left" vertical="center" wrapText="1"/>
    </xf>
    <xf numFmtId="49" fontId="21" fillId="0" borderId="0" xfId="12" applyNumberFormat="1" applyFont="1" applyAlignment="1" applyProtection="1">
      <alignment horizontal="left" vertical="center" wrapText="1"/>
    </xf>
    <xf numFmtId="49" fontId="21" fillId="0" borderId="36" xfId="12" applyNumberFormat="1" applyFont="1" applyBorder="1" applyAlignment="1" applyProtection="1">
      <alignment horizontal="left" vertical="center" wrapText="1"/>
    </xf>
    <xf numFmtId="49" fontId="21" fillId="0" borderId="70" xfId="12" applyNumberFormat="1" applyFont="1" applyBorder="1" applyAlignment="1" applyProtection="1">
      <alignment horizontal="left" vertical="center" wrapText="1"/>
    </xf>
    <xf numFmtId="0" fontId="11" fillId="0" borderId="33" xfId="12" applyFont="1" applyBorder="1" applyAlignment="1" applyProtection="1">
      <alignment horizontal="center" vertical="center" textRotation="255" wrapText="1" readingOrder="1"/>
    </xf>
    <xf numFmtId="0" fontId="11" fillId="0" borderId="40" xfId="12" applyFont="1" applyBorder="1" applyAlignment="1" applyProtection="1">
      <alignment horizontal="center" vertical="center" textRotation="255" wrapText="1" readingOrder="1"/>
    </xf>
    <xf numFmtId="0" fontId="11" fillId="0" borderId="34" xfId="12" applyFont="1" applyBorder="1" applyAlignment="1" applyProtection="1">
      <alignment horizontal="center" vertical="center" textRotation="255" wrapText="1" readingOrder="1"/>
    </xf>
    <xf numFmtId="0" fontId="11" fillId="0" borderId="41" xfId="12" applyFont="1" applyBorder="1" applyAlignment="1" applyProtection="1">
      <alignment horizontal="center" vertical="center" textRotation="255" wrapText="1" readingOrder="1"/>
    </xf>
    <xf numFmtId="0" fontId="11" fillId="0" borderId="45" xfId="12" applyFont="1" applyBorder="1" applyAlignment="1" applyProtection="1">
      <alignment horizontal="left" vertical="center" wrapText="1"/>
    </xf>
    <xf numFmtId="0" fontId="11" fillId="0" borderId="22" xfId="1" applyFont="1" applyBorder="1" applyProtection="1">
      <alignment vertical="center"/>
    </xf>
    <xf numFmtId="49" fontId="21" fillId="0" borderId="64" xfId="12" applyNumberFormat="1" applyFont="1" applyBorder="1" applyAlignment="1" applyProtection="1">
      <alignment horizontal="left" vertical="center" wrapText="1"/>
    </xf>
    <xf numFmtId="0" fontId="11" fillId="0" borderId="12" xfId="12" applyFont="1" applyBorder="1" applyAlignment="1" applyProtection="1">
      <alignment horizontal="center" vertical="center" textRotation="255" wrapText="1"/>
    </xf>
    <xf numFmtId="0" fontId="11" fillId="0" borderId="41" xfId="2" applyFont="1" applyBorder="1" applyAlignment="1" applyProtection="1">
      <alignment horizontal="center" vertical="center" textRotation="255"/>
    </xf>
    <xf numFmtId="0" fontId="11" fillId="0" borderId="13" xfId="12" applyFont="1" applyBorder="1" applyAlignment="1" applyProtection="1">
      <alignment horizontal="center" vertical="center" textRotation="255" wrapText="1"/>
    </xf>
    <xf numFmtId="0" fontId="11" fillId="0" borderId="38" xfId="2" applyFont="1" applyBorder="1" applyAlignment="1" applyProtection="1">
      <alignment horizontal="center" vertical="center" textRotation="255"/>
    </xf>
    <xf numFmtId="0" fontId="11" fillId="0" borderId="30" xfId="12" applyFont="1" applyBorder="1" applyAlignment="1" applyProtection="1">
      <alignment horizontal="center" vertical="center" textRotation="255" wrapText="1"/>
    </xf>
    <xf numFmtId="0" fontId="11" fillId="0" borderId="40" xfId="2" applyFont="1" applyBorder="1" applyAlignment="1" applyProtection="1">
      <alignment horizontal="center" vertical="center" textRotation="255"/>
    </xf>
    <xf numFmtId="0" fontId="11" fillId="0" borderId="34" xfId="12" applyFont="1" applyBorder="1" applyAlignment="1" applyProtection="1">
      <alignment horizontal="center" vertical="center" textRotation="255" wrapText="1"/>
    </xf>
    <xf numFmtId="0" fontId="11" fillId="0" borderId="39" xfId="2" applyFont="1" applyBorder="1" applyAlignment="1" applyProtection="1">
      <alignment horizontal="center" vertical="center" textRotation="255" wrapText="1"/>
    </xf>
    <xf numFmtId="0" fontId="11" fillId="0" borderId="28" xfId="12" applyFont="1" applyBorder="1" applyAlignment="1" applyProtection="1">
      <alignment horizontal="center" vertical="center" textRotation="255" wrapText="1"/>
    </xf>
    <xf numFmtId="0" fontId="11" fillId="0" borderId="36" xfId="2" applyFont="1" applyBorder="1" applyAlignment="1" applyProtection="1">
      <alignment horizontal="center" vertical="center" textRotation="255" wrapText="1"/>
    </xf>
    <xf numFmtId="0" fontId="11" fillId="0" borderId="33" xfId="12" applyFont="1" applyBorder="1" applyAlignment="1" applyProtection="1">
      <alignment horizontal="center" vertical="center" textRotation="255" wrapText="1"/>
    </xf>
    <xf numFmtId="0" fontId="11" fillId="0" borderId="37" xfId="2" applyFont="1" applyBorder="1" applyAlignment="1" applyProtection="1">
      <alignment horizontal="center" vertical="center" textRotation="255" wrapText="1"/>
    </xf>
    <xf numFmtId="0" fontId="11" fillId="0" borderId="48" xfId="12" applyFont="1" applyBorder="1" applyAlignment="1" applyProtection="1">
      <alignment horizontal="left" vertical="center" wrapText="1"/>
    </xf>
    <xf numFmtId="49" fontId="21" fillId="0" borderId="65" xfId="12" applyNumberFormat="1" applyFont="1" applyBorder="1" applyAlignment="1" applyProtection="1">
      <alignment horizontal="left" vertical="center" wrapText="1"/>
    </xf>
    <xf numFmtId="0" fontId="11" fillId="0" borderId="17" xfId="2" applyFont="1" applyBorder="1" applyAlignment="1" applyProtection="1">
      <alignment horizontal="center" vertical="center" textRotation="255"/>
    </xf>
    <xf numFmtId="0" fontId="11" fillId="0" borderId="0" xfId="2" applyFont="1" applyAlignment="1" applyProtection="1">
      <alignment horizontal="center" vertical="center" textRotation="255"/>
    </xf>
    <xf numFmtId="0" fontId="11" fillId="0" borderId="14" xfId="2" applyFont="1" applyBorder="1" applyAlignment="1" applyProtection="1">
      <alignment horizontal="center" vertical="center" textRotation="255"/>
    </xf>
    <xf numFmtId="0" fontId="11" fillId="0" borderId="35" xfId="12" applyFont="1" applyBorder="1" applyAlignment="1" applyProtection="1">
      <alignment horizontal="left" vertical="center" wrapText="1"/>
    </xf>
    <xf numFmtId="0" fontId="16" fillId="0" borderId="17" xfId="2" applyFont="1" applyBorder="1" applyAlignment="1" applyProtection="1">
      <alignment vertical="top"/>
    </xf>
    <xf numFmtId="0" fontId="11" fillId="0" borderId="17" xfId="2" applyFont="1" applyBorder="1" applyProtection="1">
      <alignment vertical="center"/>
    </xf>
    <xf numFmtId="0" fontId="11" fillId="4" borderId="17" xfId="2" applyFont="1" applyFill="1" applyBorder="1" applyProtection="1">
      <alignment vertical="center"/>
    </xf>
    <xf numFmtId="0" fontId="16" fillId="0" borderId="14" xfId="2" applyFont="1" applyBorder="1" applyAlignment="1" applyProtection="1">
      <alignment horizontal="left" vertical="top"/>
    </xf>
    <xf numFmtId="0" fontId="11" fillId="0" borderId="14" xfId="12" applyFont="1" applyBorder="1" applyAlignment="1" applyProtection="1">
      <alignment horizontal="left" vertical="center"/>
    </xf>
    <xf numFmtId="49" fontId="11" fillId="0" borderId="14" xfId="12" applyNumberFormat="1" applyFont="1" applyBorder="1" applyAlignment="1" applyProtection="1">
      <alignment horizontal="center" vertical="center"/>
    </xf>
    <xf numFmtId="0" fontId="11" fillId="4" borderId="14" xfId="2" applyFont="1" applyFill="1" applyBorder="1" applyProtection="1">
      <alignment vertical="center"/>
    </xf>
    <xf numFmtId="0" fontId="11" fillId="0" borderId="15" xfId="2" applyFont="1" applyBorder="1" applyProtection="1">
      <alignment vertical="center"/>
    </xf>
    <xf numFmtId="0" fontId="16" fillId="0" borderId="0" xfId="2" applyFont="1" applyAlignment="1" applyProtection="1">
      <alignment horizontal="left" vertical="top"/>
    </xf>
    <xf numFmtId="49" fontId="11" fillId="0" borderId="0" xfId="12" applyNumberFormat="1" applyFont="1" applyAlignment="1" applyProtection="1">
      <alignment horizontal="center" vertical="center"/>
    </xf>
    <xf numFmtId="0" fontId="11" fillId="4" borderId="0" xfId="2" applyFont="1" applyFill="1" applyProtection="1">
      <alignment vertical="center"/>
    </xf>
    <xf numFmtId="0" fontId="22" fillId="0" borderId="0" xfId="0" applyFont="1" applyAlignment="1" applyProtection="1">
      <alignment horizontal="left" vertical="center" wrapText="1"/>
    </xf>
    <xf numFmtId="180" fontId="11" fillId="0" borderId="0" xfId="0" applyNumberFormat="1" applyFont="1" applyAlignment="1" applyProtection="1">
      <alignment vertical="top"/>
    </xf>
    <xf numFmtId="0" fontId="17" fillId="0" borderId="0" xfId="0" applyFont="1" applyAlignment="1" applyProtection="1">
      <alignment horizontal="left" vertical="center"/>
    </xf>
    <xf numFmtId="0" fontId="22" fillId="0" borderId="0" xfId="0" applyFont="1" applyAlignment="1" applyProtection="1">
      <alignment horizontal="left" vertical="top" wrapText="1"/>
    </xf>
    <xf numFmtId="0" fontId="22" fillId="4" borderId="14" xfId="2" applyFont="1" applyFill="1" applyBorder="1" applyAlignment="1" applyProtection="1">
      <alignment horizontal="left" vertical="top" wrapText="1"/>
    </xf>
    <xf numFmtId="0" fontId="6" fillId="0" borderId="0" xfId="1" applyNumberFormat="1" applyFont="1" applyAlignment="1" applyProtection="1">
      <alignment horizontal="right" vertical="top"/>
    </xf>
    <xf numFmtId="0" fontId="24"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xf numFmtId="0" fontId="11" fillId="0" borderId="0" xfId="2" applyNumberFormat="1" applyFont="1" applyAlignment="1" applyProtection="1">
      <alignment vertical="center"/>
    </xf>
    <xf numFmtId="38" fontId="22" fillId="2" borderId="41" xfId="18" applyNumberFormat="1" applyFont="1" applyFill="1" applyBorder="1" applyAlignment="1" applyProtection="1">
      <alignment horizontal="right" vertical="center" shrinkToFit="1"/>
      <protection locked="0"/>
    </xf>
    <xf numFmtId="38" fontId="22" fillId="2" borderId="75" xfId="18" applyNumberFormat="1" applyFont="1" applyFill="1" applyBorder="1" applyAlignment="1" applyProtection="1">
      <alignment horizontal="right" vertical="center" shrinkToFit="1"/>
      <protection locked="0"/>
    </xf>
    <xf numFmtId="38" fontId="22" fillId="2" borderId="62" xfId="18" applyNumberFormat="1" applyFont="1" applyFill="1" applyBorder="1" applyAlignment="1" applyProtection="1">
      <alignment horizontal="right" vertical="center" shrinkToFit="1"/>
      <protection locked="0"/>
    </xf>
    <xf numFmtId="38" fontId="22" fillId="2" borderId="70" xfId="18" applyNumberFormat="1" applyFont="1" applyFill="1" applyBorder="1" applyAlignment="1" applyProtection="1">
      <alignment horizontal="right" vertical="center" shrinkToFit="1"/>
      <protection locked="0"/>
    </xf>
    <xf numFmtId="38" fontId="22" fillId="2" borderId="43" xfId="18" applyNumberFormat="1" applyFont="1" applyFill="1" applyBorder="1" applyAlignment="1" applyProtection="1">
      <alignment horizontal="right" vertical="center" shrinkToFit="1"/>
      <protection locked="0"/>
    </xf>
    <xf numFmtId="38" fontId="22" fillId="2" borderId="44" xfId="18" applyNumberFormat="1" applyFont="1" applyFill="1" applyBorder="1" applyAlignment="1" applyProtection="1">
      <alignment horizontal="right" vertical="center" shrinkToFit="1"/>
      <protection locked="0"/>
    </xf>
    <xf numFmtId="38" fontId="22" fillId="2" borderId="64" xfId="18" applyNumberFormat="1" applyFont="1" applyFill="1" applyBorder="1" applyAlignment="1" applyProtection="1">
      <alignment horizontal="right" vertical="center" shrinkToFit="1"/>
      <protection locked="0"/>
    </xf>
    <xf numFmtId="38" fontId="22" fillId="2" borderId="65" xfId="18" applyNumberFormat="1" applyFont="1" applyFill="1" applyBorder="1" applyAlignment="1" applyProtection="1">
      <alignment horizontal="right" vertical="center" shrinkToFit="1"/>
      <protection locked="0"/>
    </xf>
    <xf numFmtId="38" fontId="22" fillId="0" borderId="72" xfId="18" applyNumberFormat="1" applyFont="1" applyFill="1" applyBorder="1" applyAlignment="1" applyProtection="1">
      <alignment horizontal="right" vertical="center" shrinkToFit="1"/>
    </xf>
    <xf numFmtId="38" fontId="22" fillId="0" borderId="61" xfId="18" applyNumberFormat="1" applyFont="1" applyFill="1" applyBorder="1" applyAlignment="1" applyProtection="1">
      <alignment horizontal="right" vertical="center" shrinkToFit="1"/>
    </xf>
    <xf numFmtId="38" fontId="22" fillId="2" borderId="23" xfId="18" applyNumberFormat="1" applyFont="1" applyFill="1" applyBorder="1" applyAlignment="1" applyProtection="1">
      <alignment horizontal="right" vertical="center" shrinkToFit="1"/>
      <protection locked="0"/>
    </xf>
    <xf numFmtId="38" fontId="22" fillId="2" borderId="79" xfId="18" applyNumberFormat="1" applyFont="1" applyFill="1" applyBorder="1" applyAlignment="1" applyProtection="1">
      <alignment horizontal="right" vertical="center" shrinkToFit="1"/>
      <protection locked="0"/>
    </xf>
  </cellXfs>
  <cellStyles count="19">
    <cellStyle name="ハイパーリンク 2" xfId="15" xr:uid="{00000000-0005-0000-0000-000001000000}"/>
    <cellStyle name="桁区切り" xfId="18" builtinId="6"/>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259">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FFE1FF"/>
      <color rgb="FFFF0000"/>
      <color rgb="FFEEAAFC"/>
      <color rgb="FF000000"/>
      <color rgb="FFFFFF99"/>
      <color rgb="FFA6A6A6"/>
      <color rgb="FFE2EFDA"/>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386"/>
  <sheetViews>
    <sheetView showGridLines="0" tabSelected="1" topLeftCell="B1" zoomScaleNormal="100" zoomScalePageLayoutView="60" workbookViewId="0">
      <selection activeCell="B1" sqref="B1"/>
    </sheetView>
  </sheetViews>
  <sheetFormatPr defaultColWidth="9" defaultRowHeight="15.75" customHeight="1" x14ac:dyDescent="0.15"/>
  <cols>
    <col min="1" max="1" width="9" style="113" hidden="1" customWidth="1"/>
    <col min="2" max="3" width="1.625" style="113" customWidth="1"/>
    <col min="4" max="8" width="5.625" style="113" customWidth="1"/>
    <col min="9" max="9" width="1.625" style="113" customWidth="1"/>
    <col min="10" max="10" width="8.625" style="113" customWidth="1"/>
    <col min="11" max="11" width="2.625" style="113" customWidth="1"/>
    <col min="12" max="13" width="6.125" style="113" customWidth="1"/>
    <col min="14" max="14" width="6.625" style="113" customWidth="1"/>
    <col min="15" max="15" width="12.125" style="113" customWidth="1"/>
    <col min="16" max="16" width="8.625" style="113" customWidth="1"/>
    <col min="17" max="17" width="18.625" style="113" customWidth="1"/>
    <col min="18" max="25" width="6.625" style="113" customWidth="1"/>
    <col min="26" max="26" width="2.625" style="113" customWidth="1"/>
    <col min="27" max="27" width="3.625" style="113" customWidth="1"/>
    <col min="28" max="28" width="0" style="113" hidden="1" customWidth="1"/>
    <col min="29" max="16384" width="9" style="113"/>
  </cols>
  <sheetData>
    <row r="1" spans="1:27" ht="30" customHeight="1" x14ac:dyDescent="0.15">
      <c r="A1" s="515" t="s">
        <v>345</v>
      </c>
      <c r="B1" s="109"/>
      <c r="C1" s="110" t="s">
        <v>287</v>
      </c>
      <c r="D1" s="110"/>
      <c r="E1" s="110"/>
      <c r="F1" s="110"/>
      <c r="G1" s="110"/>
      <c r="H1" s="110"/>
      <c r="I1" s="110"/>
      <c r="J1" s="110"/>
      <c r="K1" s="110"/>
      <c r="L1" s="110"/>
      <c r="M1" s="110"/>
      <c r="N1" s="110"/>
      <c r="O1" s="110"/>
      <c r="P1" s="110"/>
      <c r="Q1" s="110"/>
      <c r="R1" s="110"/>
      <c r="S1" s="110"/>
      <c r="T1" s="110"/>
      <c r="U1" s="110"/>
      <c r="V1" s="110"/>
      <c r="W1" s="514" t="s">
        <v>349</v>
      </c>
      <c r="X1" s="111"/>
      <c r="Y1" s="111"/>
      <c r="Z1" s="111"/>
      <c r="AA1" s="112"/>
    </row>
    <row r="2" spans="1:27" ht="15.75" hidden="1" customHeight="1" x14ac:dyDescent="0.15">
      <c r="A2" s="515" t="s">
        <v>346</v>
      </c>
      <c r="B2" s="109"/>
      <c r="C2" s="114"/>
      <c r="D2" s="114"/>
      <c r="AA2" s="112"/>
    </row>
    <row r="3" spans="1:27" ht="30" customHeight="1" x14ac:dyDescent="0.15">
      <c r="A3" s="516" t="s">
        <v>350</v>
      </c>
      <c r="B3" s="115"/>
      <c r="C3" s="113" t="s">
        <v>288</v>
      </c>
      <c r="AA3" s="112"/>
    </row>
    <row r="4" spans="1:27" ht="5.25" customHeight="1" x14ac:dyDescent="0.15">
      <c r="A4" s="115"/>
      <c r="B4" s="115"/>
      <c r="C4" s="116"/>
      <c r="D4" s="117"/>
      <c r="E4" s="117"/>
      <c r="F4" s="117"/>
      <c r="G4" s="117"/>
      <c r="H4" s="117"/>
      <c r="I4" s="117"/>
      <c r="J4" s="117"/>
      <c r="K4" s="117"/>
      <c r="L4" s="117"/>
      <c r="M4" s="117"/>
      <c r="N4" s="117"/>
      <c r="O4" s="117"/>
      <c r="P4" s="117"/>
      <c r="Q4" s="117"/>
      <c r="R4" s="117"/>
      <c r="S4" s="117"/>
      <c r="T4" s="117"/>
      <c r="U4" s="117"/>
      <c r="V4" s="117"/>
      <c r="W4" s="117"/>
      <c r="X4" s="117"/>
      <c r="Y4" s="117"/>
      <c r="Z4" s="118"/>
    </row>
    <row r="5" spans="1:27" ht="15" customHeight="1" x14ac:dyDescent="0.15">
      <c r="A5" s="115"/>
      <c r="B5" s="115"/>
      <c r="C5" s="119" t="s">
        <v>62</v>
      </c>
      <c r="D5" s="120"/>
      <c r="E5" s="120"/>
      <c r="F5" s="120"/>
      <c r="G5" s="120"/>
      <c r="H5" s="120"/>
      <c r="I5" s="120"/>
      <c r="J5" s="120"/>
      <c r="K5" s="120"/>
      <c r="L5" s="120"/>
      <c r="M5" s="120"/>
      <c r="N5" s="120"/>
      <c r="O5" s="120"/>
      <c r="P5" s="120"/>
      <c r="Q5" s="120"/>
      <c r="R5" s="120"/>
      <c r="S5" s="120"/>
      <c r="T5" s="120"/>
      <c r="U5" s="120"/>
      <c r="V5" s="120"/>
      <c r="W5" s="120"/>
      <c r="X5" s="120"/>
      <c r="Y5" s="120"/>
      <c r="Z5" s="121"/>
    </row>
    <row r="6" spans="1:27" ht="15" customHeight="1" x14ac:dyDescent="0.15">
      <c r="A6" s="115"/>
      <c r="B6" s="115"/>
      <c r="C6" s="119" t="s">
        <v>0</v>
      </c>
      <c r="D6" s="120"/>
      <c r="E6" s="120"/>
      <c r="F6" s="120"/>
      <c r="G6" s="120"/>
      <c r="H6" s="120"/>
      <c r="I6" s="120"/>
      <c r="J6" s="120"/>
      <c r="K6" s="120"/>
      <c r="L6" s="120"/>
      <c r="M6" s="120"/>
      <c r="N6" s="120"/>
      <c r="O6" s="120"/>
      <c r="P6" s="120"/>
      <c r="Q6" s="120"/>
      <c r="R6" s="120"/>
      <c r="S6" s="120"/>
      <c r="T6" s="120"/>
      <c r="U6" s="120"/>
      <c r="V6" s="120"/>
      <c r="W6" s="120"/>
      <c r="X6" s="120"/>
      <c r="Y6" s="120"/>
      <c r="Z6" s="121"/>
    </row>
    <row r="7" spans="1:27" ht="15" customHeight="1" x14ac:dyDescent="0.15">
      <c r="A7" s="115"/>
      <c r="B7" s="115"/>
      <c r="C7" s="119" t="s">
        <v>1</v>
      </c>
      <c r="D7" s="120"/>
      <c r="E7" s="120"/>
      <c r="F7" s="120"/>
      <c r="G7" s="120"/>
      <c r="H7" s="120"/>
      <c r="I7" s="120"/>
      <c r="J7" s="120"/>
      <c r="K7" s="120"/>
      <c r="L7" s="120"/>
      <c r="M7" s="120"/>
      <c r="N7" s="120"/>
      <c r="O7" s="120"/>
      <c r="P7" s="120"/>
      <c r="Q7" s="120"/>
      <c r="R7" s="120"/>
      <c r="S7" s="120"/>
      <c r="T7" s="120"/>
      <c r="U7" s="120"/>
      <c r="V7" s="120"/>
      <c r="W7" s="120"/>
      <c r="X7" s="120"/>
      <c r="Y7" s="120"/>
      <c r="Z7" s="121"/>
    </row>
    <row r="8" spans="1:27" ht="13.5" hidden="1" x14ac:dyDescent="0.15">
      <c r="A8" s="115"/>
      <c r="B8" s="115"/>
      <c r="C8" s="119"/>
      <c r="D8" s="120"/>
      <c r="E8" s="120"/>
      <c r="F8" s="120"/>
      <c r="G8" s="120"/>
      <c r="H8" s="120"/>
      <c r="I8" s="120"/>
      <c r="J8" s="120"/>
      <c r="K8" s="120"/>
      <c r="L8" s="120"/>
      <c r="M8" s="120"/>
      <c r="N8" s="120"/>
      <c r="O8" s="120"/>
      <c r="P8" s="120"/>
      <c r="Q8" s="120"/>
      <c r="R8" s="120"/>
      <c r="S8" s="120"/>
      <c r="T8" s="120"/>
      <c r="U8" s="120"/>
      <c r="V8" s="120"/>
      <c r="W8" s="120"/>
      <c r="X8" s="120"/>
      <c r="Y8" s="120"/>
      <c r="Z8" s="121"/>
    </row>
    <row r="9" spans="1:27" ht="5.25" customHeight="1" x14ac:dyDescent="0.15">
      <c r="A9" s="115"/>
      <c r="B9" s="115"/>
      <c r="C9" s="122"/>
      <c r="D9" s="123"/>
      <c r="E9" s="123"/>
      <c r="F9" s="123"/>
      <c r="G9" s="123"/>
      <c r="H9" s="123"/>
      <c r="I9" s="123"/>
      <c r="J9" s="123"/>
      <c r="K9" s="123"/>
      <c r="L9" s="123"/>
      <c r="M9" s="123"/>
      <c r="N9" s="123"/>
      <c r="O9" s="123"/>
      <c r="P9" s="123"/>
      <c r="Q9" s="123"/>
      <c r="R9" s="123"/>
      <c r="S9" s="123"/>
      <c r="T9" s="123"/>
      <c r="U9" s="123"/>
      <c r="V9" s="123"/>
      <c r="W9" s="123"/>
      <c r="X9" s="123"/>
      <c r="Y9" s="123"/>
      <c r="Z9" s="124"/>
    </row>
    <row r="10" spans="1:27" ht="30" customHeight="1" x14ac:dyDescent="0.15">
      <c r="A10" s="115"/>
      <c r="B10" s="115"/>
    </row>
    <row r="11" spans="1:27" ht="15.75" hidden="1" customHeight="1" x14ac:dyDescent="0.15">
      <c r="A11" s="115"/>
      <c r="B11" s="115"/>
    </row>
    <row r="12" spans="1:27" ht="15.75" hidden="1" customHeight="1" x14ac:dyDescent="0.15">
      <c r="A12" s="115"/>
      <c r="B12" s="115"/>
    </row>
    <row r="13" spans="1:27" ht="20.100000000000001" customHeight="1" x14ac:dyDescent="0.15">
      <c r="A13" s="115"/>
      <c r="B13" s="115"/>
      <c r="C13" s="125" t="s">
        <v>42</v>
      </c>
      <c r="D13" s="126"/>
      <c r="E13" s="126"/>
      <c r="F13" s="126"/>
      <c r="G13" s="126"/>
      <c r="H13" s="127"/>
    </row>
    <row r="14" spans="1:27" ht="15" customHeight="1" x14ac:dyDescent="0.15">
      <c r="A14" s="115"/>
      <c r="B14" s="115"/>
      <c r="C14" s="128"/>
      <c r="D14" s="129"/>
      <c r="E14" s="129"/>
      <c r="F14" s="129"/>
      <c r="G14" s="129"/>
      <c r="H14" s="129"/>
      <c r="I14" s="130"/>
      <c r="J14" s="130"/>
      <c r="K14" s="130"/>
      <c r="L14" s="130"/>
      <c r="M14" s="130"/>
      <c r="N14" s="130"/>
      <c r="O14" s="130"/>
      <c r="P14" s="130"/>
      <c r="Q14" s="130"/>
      <c r="R14" s="130"/>
      <c r="S14" s="130"/>
      <c r="T14" s="130"/>
      <c r="U14" s="130"/>
      <c r="V14" s="130"/>
      <c r="W14" s="130"/>
      <c r="X14" s="130"/>
      <c r="Y14" s="130"/>
      <c r="Z14" s="131"/>
    </row>
    <row r="15" spans="1:27" ht="15.75" hidden="1" customHeight="1" x14ac:dyDescent="0.15">
      <c r="A15" s="115"/>
      <c r="B15" s="115"/>
      <c r="C15" s="132"/>
      <c r="D15" s="133"/>
      <c r="E15" s="134"/>
      <c r="F15" s="134"/>
      <c r="G15" s="134"/>
      <c r="H15" s="134"/>
      <c r="I15" s="135"/>
      <c r="J15" s="136"/>
      <c r="K15" s="136"/>
      <c r="L15" s="136"/>
      <c r="M15" s="136"/>
      <c r="N15" s="136"/>
      <c r="O15" s="136"/>
      <c r="P15" s="136"/>
      <c r="Q15" s="136"/>
      <c r="R15" s="136"/>
      <c r="S15" s="136"/>
      <c r="T15" s="136"/>
      <c r="U15" s="136"/>
      <c r="V15" s="136"/>
      <c r="W15" s="136"/>
      <c r="X15" s="136"/>
      <c r="Y15" s="136"/>
      <c r="Z15" s="137"/>
    </row>
    <row r="16" spans="1:27" ht="15.75" hidden="1" customHeight="1" x14ac:dyDescent="0.15">
      <c r="A16" s="115"/>
      <c r="B16" s="115"/>
      <c r="C16" s="132"/>
      <c r="D16" s="133"/>
      <c r="E16" s="138"/>
      <c r="F16" s="138"/>
      <c r="G16" s="138"/>
      <c r="H16" s="138"/>
      <c r="I16" s="135"/>
      <c r="J16" s="139"/>
      <c r="K16" s="139"/>
      <c r="L16" s="139"/>
      <c r="M16" s="139"/>
      <c r="N16" s="139"/>
      <c r="O16" s="139"/>
      <c r="P16" s="139"/>
      <c r="Q16" s="139"/>
      <c r="R16" s="139"/>
      <c r="S16" s="139"/>
      <c r="T16" s="139"/>
      <c r="U16" s="139"/>
      <c r="V16" s="139"/>
      <c r="W16" s="139"/>
      <c r="X16" s="139"/>
      <c r="Y16" s="139"/>
      <c r="Z16" s="137"/>
    </row>
    <row r="17" spans="1:26" ht="15.75" hidden="1" customHeight="1" x14ac:dyDescent="0.15">
      <c r="A17" s="115"/>
      <c r="B17" s="115"/>
      <c r="C17" s="132"/>
      <c r="D17" s="133"/>
      <c r="E17" s="138"/>
      <c r="F17" s="138"/>
      <c r="G17" s="138"/>
      <c r="H17" s="138"/>
      <c r="I17" s="135"/>
      <c r="J17" s="139"/>
      <c r="K17" s="139"/>
      <c r="L17" s="139"/>
      <c r="M17" s="139"/>
      <c r="N17" s="139"/>
      <c r="O17" s="139"/>
      <c r="P17" s="139"/>
      <c r="Q17" s="139"/>
      <c r="R17" s="139"/>
      <c r="S17" s="139"/>
      <c r="T17" s="139"/>
      <c r="U17" s="139"/>
      <c r="V17" s="139"/>
      <c r="W17" s="139"/>
      <c r="X17" s="139"/>
      <c r="Y17" s="139"/>
      <c r="Z17" s="137"/>
    </row>
    <row r="18" spans="1:26" ht="15.75" hidden="1" customHeight="1" x14ac:dyDescent="0.15">
      <c r="A18" s="115"/>
      <c r="B18" s="115"/>
      <c r="C18" s="132"/>
      <c r="D18" s="133"/>
      <c r="E18" s="138"/>
      <c r="F18" s="138"/>
      <c r="G18" s="138"/>
      <c r="H18" s="138"/>
      <c r="I18" s="135"/>
      <c r="J18" s="139"/>
      <c r="K18" s="139"/>
      <c r="L18" s="139"/>
      <c r="M18" s="139"/>
      <c r="N18" s="139"/>
      <c r="O18" s="139"/>
      <c r="P18" s="139"/>
      <c r="Q18" s="139"/>
      <c r="R18" s="139"/>
      <c r="S18" s="139"/>
      <c r="T18" s="139"/>
      <c r="U18" s="139"/>
      <c r="V18" s="139"/>
      <c r="W18" s="139"/>
      <c r="X18" s="139"/>
      <c r="Y18" s="139"/>
      <c r="Z18" s="137"/>
    </row>
    <row r="19" spans="1:26" ht="21.75" hidden="1" customHeight="1" x14ac:dyDescent="0.15">
      <c r="A19" s="115"/>
      <c r="B19" s="115"/>
      <c r="C19" s="132"/>
      <c r="D19" s="133"/>
      <c r="E19" s="138"/>
      <c r="F19" s="138"/>
      <c r="G19" s="138"/>
      <c r="H19" s="138"/>
      <c r="I19" s="135"/>
      <c r="J19" s="139"/>
      <c r="K19" s="139"/>
      <c r="L19" s="139"/>
      <c r="M19" s="139"/>
      <c r="N19" s="139"/>
      <c r="O19" s="139"/>
      <c r="P19" s="139"/>
      <c r="Q19" s="139"/>
      <c r="R19" s="139"/>
      <c r="S19" s="139"/>
      <c r="T19" s="139"/>
      <c r="U19" s="139"/>
      <c r="V19" s="139"/>
      <c r="W19" s="139"/>
      <c r="X19" s="139"/>
      <c r="Y19" s="139"/>
      <c r="Z19" s="137"/>
    </row>
    <row r="20" spans="1:26" ht="20.100000000000001" customHeight="1" x14ac:dyDescent="0.15">
      <c r="A20" s="115">
        <f>IFERROR(IF(TRIM($I20)="",1001,0),3)</f>
        <v>1001</v>
      </c>
      <c r="B20" s="115"/>
      <c r="C20" s="132"/>
      <c r="D20" s="133">
        <v>1</v>
      </c>
      <c r="E20" s="113" t="s">
        <v>13</v>
      </c>
      <c r="I20" s="95"/>
      <c r="J20" s="96"/>
      <c r="K20" s="96"/>
      <c r="L20" s="96"/>
      <c r="M20" s="96"/>
      <c r="N20" s="138"/>
      <c r="O20" s="138"/>
      <c r="P20" s="138"/>
      <c r="Q20" s="138"/>
      <c r="R20" s="138"/>
      <c r="S20" s="138"/>
      <c r="T20" s="138"/>
      <c r="U20" s="138"/>
      <c r="V20" s="138"/>
      <c r="W20" s="138"/>
      <c r="X20" s="138"/>
      <c r="Y20" s="138"/>
      <c r="Z20" s="137"/>
    </row>
    <row r="21" spans="1:26" ht="20.100000000000001" customHeight="1" x14ac:dyDescent="0.15">
      <c r="A21" s="115"/>
      <c r="B21" s="115"/>
      <c r="C21" s="132"/>
      <c r="D21" s="133"/>
      <c r="E21" s="138"/>
      <c r="F21" s="138"/>
      <c r="G21" s="138"/>
      <c r="H21" s="138"/>
      <c r="J21" s="140" t="s">
        <v>60</v>
      </c>
      <c r="K21" s="139"/>
      <c r="L21" s="139"/>
      <c r="M21" s="139"/>
      <c r="N21" s="139"/>
      <c r="O21" s="139"/>
      <c r="P21" s="139"/>
      <c r="Q21" s="139"/>
      <c r="R21" s="139"/>
      <c r="S21" s="139"/>
      <c r="T21" s="139"/>
      <c r="U21" s="139"/>
      <c r="V21" s="139"/>
      <c r="W21" s="139"/>
      <c r="X21" s="139"/>
      <c r="Y21" s="139"/>
      <c r="Z21" s="137"/>
    </row>
    <row r="22" spans="1:26" ht="20.100000000000001" customHeight="1" x14ac:dyDescent="0.15">
      <c r="A22" s="115">
        <f>IFERROR(IF(AND(TRIM($I22)&lt;&gt;"", OR(ISERROR(FIND("@"&amp;LEFT($I22,3)&amp;"@", 都道府県3))=FALSE, ISERROR(FIND("@"&amp;LEFT($I22,4)&amp;"@",都道府県4))=FALSE))=FALSE,1001,0),3)</f>
        <v>1001</v>
      </c>
      <c r="B22" s="115"/>
      <c r="C22" s="132"/>
      <c r="D22" s="133">
        <v>2</v>
      </c>
      <c r="E22" s="113" t="s">
        <v>14</v>
      </c>
      <c r="I22" s="97"/>
      <c r="J22" s="97"/>
      <c r="K22" s="97"/>
      <c r="L22" s="97"/>
      <c r="M22" s="97"/>
      <c r="N22" s="97"/>
      <c r="O22" s="97"/>
      <c r="P22" s="97"/>
      <c r="Q22" s="98"/>
      <c r="R22" s="97"/>
      <c r="S22" s="97"/>
      <c r="T22" s="97"/>
      <c r="U22" s="97"/>
      <c r="V22" s="97"/>
      <c r="W22" s="97"/>
      <c r="X22" s="97"/>
      <c r="Y22" s="97"/>
      <c r="Z22" s="137"/>
    </row>
    <row r="23" spans="1:26" ht="20.100000000000001" customHeight="1" x14ac:dyDescent="0.15">
      <c r="A23" s="115"/>
      <c r="B23" s="115"/>
      <c r="C23" s="132"/>
      <c r="D23" s="133"/>
      <c r="E23" s="138"/>
      <c r="F23" s="138"/>
      <c r="G23" s="138"/>
      <c r="H23" s="138"/>
      <c r="J23" s="140" t="s">
        <v>15</v>
      </c>
      <c r="K23" s="139"/>
      <c r="L23" s="139"/>
      <c r="M23" s="139"/>
      <c r="N23" s="139"/>
      <c r="O23" s="139"/>
      <c r="P23" s="139"/>
      <c r="Q23" s="139"/>
      <c r="R23" s="139"/>
      <c r="S23" s="139"/>
      <c r="T23" s="139"/>
      <c r="U23" s="139"/>
      <c r="V23" s="139"/>
      <c r="W23" s="139"/>
      <c r="X23" s="139"/>
      <c r="Y23" s="139"/>
      <c r="Z23" s="137"/>
    </row>
    <row r="24" spans="1:26" ht="20.100000000000001" customHeight="1" x14ac:dyDescent="0.15">
      <c r="A24" s="115">
        <f>IFERROR(IF(TRIM($I24)="",1001,0),3)</f>
        <v>1001</v>
      </c>
      <c r="B24" s="115"/>
      <c r="C24" s="132"/>
      <c r="D24" s="133">
        <v>3</v>
      </c>
      <c r="E24" s="113" t="s">
        <v>43</v>
      </c>
      <c r="I24" s="89"/>
      <c r="J24" s="89"/>
      <c r="K24" s="89"/>
      <c r="L24" s="89"/>
      <c r="M24" s="89"/>
      <c r="N24" s="89"/>
      <c r="O24" s="89"/>
      <c r="P24" s="89"/>
      <c r="Q24" s="99"/>
      <c r="R24" s="89"/>
      <c r="S24" s="89"/>
      <c r="T24" s="89"/>
      <c r="U24" s="89"/>
      <c r="V24" s="89"/>
      <c r="W24" s="89"/>
      <c r="X24" s="89"/>
      <c r="Y24" s="89"/>
      <c r="Z24" s="137"/>
    </row>
    <row r="25" spans="1:26" ht="20.100000000000001" customHeight="1" x14ac:dyDescent="0.15">
      <c r="A25" s="115"/>
      <c r="B25" s="115"/>
      <c r="C25" s="141"/>
      <c r="D25" s="138"/>
      <c r="E25" s="138"/>
      <c r="F25" s="138"/>
      <c r="G25" s="138"/>
      <c r="H25" s="138"/>
      <c r="J25" s="140" t="s">
        <v>55</v>
      </c>
      <c r="K25" s="139"/>
      <c r="L25" s="139"/>
      <c r="M25" s="139"/>
      <c r="N25" s="139"/>
      <c r="O25" s="139"/>
      <c r="P25" s="139"/>
      <c r="Q25" s="139"/>
      <c r="R25" s="139"/>
      <c r="S25" s="139"/>
      <c r="T25" s="139"/>
      <c r="U25" s="139"/>
      <c r="V25" s="139"/>
      <c r="W25" s="139"/>
      <c r="X25" s="139"/>
      <c r="Y25" s="139"/>
      <c r="Z25" s="137"/>
    </row>
    <row r="26" spans="1:26" ht="20.100000000000001" customHeight="1" x14ac:dyDescent="0.15">
      <c r="A26" s="115">
        <f>IFERROR(IF(TRIM($I26)="",1001,0),3)</f>
        <v>1001</v>
      </c>
      <c r="B26" s="115"/>
      <c r="C26" s="132"/>
      <c r="D26" s="133">
        <v>4</v>
      </c>
      <c r="E26" s="113" t="s">
        <v>16</v>
      </c>
      <c r="I26" s="89"/>
      <c r="J26" s="89"/>
      <c r="K26" s="89"/>
      <c r="L26" s="89"/>
      <c r="M26" s="89"/>
      <c r="N26" s="89"/>
      <c r="O26" s="89"/>
      <c r="P26" s="89"/>
      <c r="Q26" s="99"/>
      <c r="R26" s="89"/>
      <c r="S26" s="89"/>
      <c r="T26" s="89"/>
      <c r="U26" s="89"/>
      <c r="V26" s="89"/>
      <c r="W26" s="89"/>
      <c r="X26" s="89"/>
      <c r="Y26" s="89"/>
      <c r="Z26" s="137"/>
    </row>
    <row r="27" spans="1:26" ht="20.100000000000001" customHeight="1" x14ac:dyDescent="0.15">
      <c r="A27" s="115"/>
      <c r="B27" s="115"/>
      <c r="C27" s="141"/>
      <c r="D27" s="138"/>
      <c r="E27" s="138"/>
      <c r="F27" s="138"/>
      <c r="G27" s="138"/>
      <c r="H27" s="138"/>
      <c r="J27" s="140" t="s">
        <v>56</v>
      </c>
      <c r="K27" s="139"/>
      <c r="L27" s="139"/>
      <c r="M27" s="139"/>
      <c r="N27" s="139"/>
      <c r="O27" s="139"/>
      <c r="P27" s="139"/>
      <c r="Q27" s="142"/>
      <c r="R27" s="139"/>
      <c r="S27" s="139"/>
      <c r="T27" s="139"/>
      <c r="U27" s="139"/>
      <c r="V27" s="139"/>
      <c r="W27" s="139"/>
      <c r="X27" s="139"/>
      <c r="Y27" s="139"/>
      <c r="Z27" s="143"/>
    </row>
    <row r="28" spans="1:26" ht="20.100000000000001" customHeight="1" x14ac:dyDescent="0.15">
      <c r="A28" s="115">
        <f>IFERROR(IF(TRIM($I28)="",1001,0),3)</f>
        <v>1001</v>
      </c>
      <c r="B28" s="115"/>
      <c r="C28" s="132"/>
      <c r="D28" s="133">
        <v>5</v>
      </c>
      <c r="E28" s="113" t="s">
        <v>17</v>
      </c>
      <c r="I28" s="89"/>
      <c r="J28" s="89"/>
      <c r="K28" s="89"/>
      <c r="L28" s="89"/>
      <c r="M28" s="89"/>
      <c r="N28" s="89"/>
      <c r="O28" s="89"/>
      <c r="P28" s="89"/>
      <c r="Q28" s="89"/>
      <c r="R28" s="89"/>
      <c r="S28" s="89"/>
      <c r="T28" s="89"/>
      <c r="U28" s="89"/>
      <c r="V28" s="89"/>
      <c r="W28" s="89"/>
      <c r="X28" s="89"/>
      <c r="Y28" s="89"/>
      <c r="Z28" s="137"/>
    </row>
    <row r="29" spans="1:26" ht="20.100000000000001" customHeight="1" x14ac:dyDescent="0.15">
      <c r="A29" s="115"/>
      <c r="B29" s="115"/>
      <c r="C29" s="141"/>
      <c r="D29" s="138"/>
      <c r="E29" s="138"/>
      <c r="F29" s="138"/>
      <c r="G29" s="138"/>
      <c r="H29" s="138"/>
      <c r="J29" s="140" t="s">
        <v>50</v>
      </c>
      <c r="K29" s="139"/>
      <c r="L29" s="139"/>
      <c r="M29" s="139"/>
      <c r="N29" s="139"/>
      <c r="O29" s="139"/>
      <c r="P29" s="139"/>
      <c r="Q29" s="139"/>
      <c r="R29" s="139"/>
      <c r="S29" s="139"/>
      <c r="T29" s="139"/>
      <c r="U29" s="139"/>
      <c r="V29" s="139"/>
      <c r="W29" s="139"/>
      <c r="X29" s="139"/>
      <c r="Y29" s="139"/>
      <c r="Z29" s="143"/>
    </row>
    <row r="30" spans="1:26" ht="20.100000000000001" customHeight="1" x14ac:dyDescent="0.15">
      <c r="A30" s="115">
        <f>IFERROR(IF(OR(TRIM($I30)="", NOT(OR(IFERROR(SEARCH(" ",$I30),0)&gt;0, IFERROR(SEARCH("　",$I30),0)&gt;0))),1001,0),3)</f>
        <v>1001</v>
      </c>
      <c r="B30" s="115"/>
      <c r="C30" s="132"/>
      <c r="D30" s="133">
        <v>6</v>
      </c>
      <c r="E30" s="113" t="s">
        <v>44</v>
      </c>
      <c r="I30" s="89"/>
      <c r="J30" s="89"/>
      <c r="K30" s="89"/>
      <c r="L30" s="89"/>
      <c r="M30" s="89"/>
      <c r="N30" s="89"/>
      <c r="O30" s="89"/>
      <c r="P30" s="89"/>
      <c r="Q30" s="89"/>
      <c r="R30" s="89"/>
      <c r="S30" s="89"/>
      <c r="T30" s="89"/>
      <c r="U30" s="89"/>
      <c r="V30" s="89"/>
      <c r="W30" s="89"/>
      <c r="X30" s="89"/>
      <c r="Y30" s="89"/>
      <c r="Z30" s="137"/>
    </row>
    <row r="31" spans="1:26" ht="20.100000000000001" customHeight="1" x14ac:dyDescent="0.15">
      <c r="A31" s="115"/>
      <c r="B31" s="115"/>
      <c r="C31" s="141"/>
      <c r="D31" s="138"/>
      <c r="E31" s="138"/>
      <c r="F31" s="138"/>
      <c r="G31" s="138"/>
      <c r="H31" s="138"/>
      <c r="J31" s="140" t="s">
        <v>18</v>
      </c>
      <c r="K31" s="140"/>
      <c r="L31" s="140"/>
      <c r="M31" s="140"/>
      <c r="N31" s="140"/>
      <c r="O31" s="140"/>
      <c r="P31" s="140"/>
      <c r="Q31" s="140"/>
      <c r="R31" s="140"/>
      <c r="S31" s="140"/>
      <c r="T31" s="140"/>
      <c r="U31" s="140"/>
      <c r="V31" s="140"/>
      <c r="W31" s="140"/>
      <c r="X31" s="140"/>
      <c r="Y31" s="140"/>
      <c r="Z31" s="143"/>
    </row>
    <row r="32" spans="1:26" ht="20.100000000000001" customHeight="1" x14ac:dyDescent="0.15">
      <c r="A32" s="115">
        <f>IFERROR(IF(OR(TRIM($I32)="", NOT(OR(IFERROR(SEARCH(" ",$I32),0)&gt;0, IFERROR(SEARCH("　",$I32),0)&gt;0))),1001,0),3)</f>
        <v>1001</v>
      </c>
      <c r="B32" s="115"/>
      <c r="C32" s="132"/>
      <c r="D32" s="133">
        <v>7</v>
      </c>
      <c r="E32" s="113" t="s">
        <v>19</v>
      </c>
      <c r="I32" s="89"/>
      <c r="J32" s="89"/>
      <c r="K32" s="89"/>
      <c r="L32" s="89"/>
      <c r="M32" s="89"/>
      <c r="N32" s="89"/>
      <c r="O32" s="89"/>
      <c r="P32" s="89"/>
      <c r="Q32" s="89"/>
      <c r="R32" s="89"/>
      <c r="S32" s="89"/>
      <c r="T32" s="89"/>
      <c r="U32" s="89"/>
      <c r="V32" s="89"/>
      <c r="W32" s="89"/>
      <c r="X32" s="89"/>
      <c r="Y32" s="89"/>
      <c r="Z32" s="137"/>
    </row>
    <row r="33" spans="1:27" ht="20.100000000000001" customHeight="1" x14ac:dyDescent="0.15">
      <c r="A33" s="115"/>
      <c r="B33" s="115"/>
      <c r="C33" s="141"/>
      <c r="D33" s="138"/>
      <c r="E33" s="138"/>
      <c r="F33" s="138"/>
      <c r="G33" s="138"/>
      <c r="H33" s="138"/>
      <c r="J33" s="140" t="s">
        <v>20</v>
      </c>
      <c r="K33" s="140"/>
      <c r="L33" s="140"/>
      <c r="M33" s="140"/>
      <c r="N33" s="140"/>
      <c r="O33" s="140"/>
      <c r="P33" s="140"/>
      <c r="Q33" s="140"/>
      <c r="R33" s="140"/>
      <c r="S33" s="140"/>
      <c r="T33" s="140"/>
      <c r="U33" s="140"/>
      <c r="V33" s="140"/>
      <c r="W33" s="140"/>
      <c r="X33" s="140"/>
      <c r="Y33" s="140"/>
      <c r="Z33" s="137"/>
    </row>
    <row r="34" spans="1:27" ht="20.100000000000001" customHeight="1" x14ac:dyDescent="0.15">
      <c r="A34" s="115">
        <f>IFERROR(IF(NOT(AND(TRIM($I34)&lt;&gt;"",ISNUMBER(VALUE(SUBSTITUTE($I34,"-",""))), IFERROR(SEARCH("-",$I34),0)&gt;0)),1001,0),3)</f>
        <v>1001</v>
      </c>
      <c r="B34" s="115"/>
      <c r="C34" s="132"/>
      <c r="D34" s="133">
        <v>8</v>
      </c>
      <c r="E34" s="113" t="s">
        <v>21</v>
      </c>
      <c r="I34" s="89"/>
      <c r="J34" s="89"/>
      <c r="K34" s="89"/>
      <c r="L34" s="89"/>
      <c r="M34" s="89"/>
      <c r="O34" s="144" t="s">
        <v>22</v>
      </c>
      <c r="P34" s="1"/>
      <c r="Q34" s="113" t="s">
        <v>23</v>
      </c>
      <c r="Y34" s="139"/>
      <c r="Z34" s="137"/>
    </row>
    <row r="35" spans="1:27" ht="20.100000000000001" customHeight="1" x14ac:dyDescent="0.15">
      <c r="A35" s="115"/>
      <c r="B35" s="115"/>
      <c r="C35" s="141"/>
      <c r="D35" s="138"/>
      <c r="E35" s="138"/>
      <c r="F35" s="138"/>
      <c r="G35" s="138"/>
      <c r="H35" s="138"/>
      <c r="J35" s="140" t="s">
        <v>24</v>
      </c>
      <c r="K35" s="139"/>
      <c r="L35" s="139"/>
      <c r="M35" s="139"/>
      <c r="N35" s="139"/>
      <c r="O35" s="139"/>
      <c r="P35" s="139"/>
      <c r="Q35" s="139"/>
      <c r="R35" s="139"/>
      <c r="S35" s="139"/>
      <c r="T35" s="139"/>
      <c r="U35" s="139"/>
      <c r="V35" s="139"/>
      <c r="W35" s="139"/>
      <c r="X35" s="139"/>
      <c r="Y35" s="139"/>
      <c r="Z35" s="137"/>
    </row>
    <row r="36" spans="1:27" ht="20.100000000000001" customHeight="1" x14ac:dyDescent="0.15">
      <c r="A36" s="115">
        <f>IFERROR(IF(AND(TRIM($I36)&lt;&gt;"", NOT(AND(ISNUMBER(VALUE(SUBSTITUTE($I36,"-",""))), IFERROR(SEARCH("-",$I36),0)&gt;0))),1001,0),3)</f>
        <v>0</v>
      </c>
      <c r="B36" s="115"/>
      <c r="C36" s="132"/>
      <c r="D36" s="133">
        <v>9</v>
      </c>
      <c r="E36" s="113" t="s">
        <v>25</v>
      </c>
      <c r="I36" s="89"/>
      <c r="J36" s="89"/>
      <c r="K36" s="89"/>
      <c r="L36" s="89"/>
      <c r="M36" s="89"/>
      <c r="N36" s="139"/>
      <c r="O36" s="139"/>
      <c r="P36" s="139"/>
      <c r="Q36" s="139"/>
      <c r="R36" s="139"/>
      <c r="S36" s="139"/>
      <c r="T36" s="139"/>
      <c r="U36" s="139"/>
      <c r="V36" s="139"/>
      <c r="W36" s="139"/>
      <c r="X36" s="139"/>
      <c r="Y36" s="139"/>
      <c r="Z36" s="137"/>
    </row>
    <row r="37" spans="1:27" ht="20.100000000000001" customHeight="1" x14ac:dyDescent="0.15">
      <c r="A37" s="115"/>
      <c r="B37" s="115"/>
      <c r="C37" s="141"/>
      <c r="D37" s="138"/>
      <c r="E37" s="138"/>
      <c r="F37" s="138"/>
      <c r="G37" s="138"/>
      <c r="H37" s="138"/>
      <c r="J37" s="140" t="s">
        <v>24</v>
      </c>
      <c r="K37" s="139"/>
      <c r="L37" s="139"/>
      <c r="M37" s="139"/>
      <c r="N37" s="139"/>
      <c r="O37" s="139"/>
      <c r="P37" s="139"/>
      <c r="Q37" s="139"/>
      <c r="R37" s="139"/>
      <c r="S37" s="139"/>
      <c r="T37" s="139"/>
      <c r="U37" s="139"/>
      <c r="V37" s="139"/>
      <c r="W37" s="139"/>
      <c r="X37" s="139"/>
      <c r="Y37" s="139"/>
      <c r="Z37" s="137"/>
    </row>
    <row r="38" spans="1:27" ht="20.100000000000001" customHeight="1" x14ac:dyDescent="0.15">
      <c r="A38" s="115">
        <f>IFERROR(IF(AND(TRIM($I38)&lt;&gt;"", NOT(IFERROR(SEARCH("@",$I38),0)&gt;0)),1001,0),3)</f>
        <v>0</v>
      </c>
      <c r="B38" s="115"/>
      <c r="C38" s="141"/>
      <c r="D38" s="133">
        <v>10</v>
      </c>
      <c r="E38" s="113" t="s">
        <v>26</v>
      </c>
      <c r="I38" s="89"/>
      <c r="J38" s="89"/>
      <c r="K38" s="89"/>
      <c r="L38" s="89"/>
      <c r="M38" s="89"/>
      <c r="N38" s="89"/>
      <c r="O38" s="89"/>
      <c r="P38" s="89"/>
      <c r="Q38" s="90"/>
      <c r="R38" s="89"/>
      <c r="S38" s="89"/>
      <c r="T38" s="89"/>
      <c r="U38" s="89"/>
      <c r="V38" s="89"/>
      <c r="W38" s="89"/>
      <c r="X38" s="89"/>
      <c r="Y38" s="89"/>
      <c r="Z38" s="137"/>
    </row>
    <row r="39" spans="1:27" ht="20.100000000000001" customHeight="1" x14ac:dyDescent="0.15">
      <c r="A39" s="115"/>
      <c r="B39" s="115"/>
      <c r="C39" s="141"/>
      <c r="D39" s="133"/>
      <c r="J39" s="145" t="s">
        <v>58</v>
      </c>
      <c r="K39" s="146"/>
      <c r="L39" s="140"/>
      <c r="M39" s="140"/>
      <c r="N39" s="140"/>
      <c r="O39" s="140"/>
      <c r="P39" s="140"/>
      <c r="Q39" s="147"/>
      <c r="R39" s="140"/>
      <c r="S39" s="140"/>
      <c r="T39" s="140"/>
      <c r="U39" s="140"/>
      <c r="V39" s="140"/>
      <c r="W39" s="140"/>
      <c r="X39" s="140"/>
      <c r="Y39" s="140"/>
      <c r="Z39" s="138"/>
      <c r="AA39" s="148"/>
    </row>
    <row r="40" spans="1:27" ht="20.100000000000001" customHeight="1" x14ac:dyDescent="0.15">
      <c r="A40" s="115">
        <f>IFERROR(IF(AND($I40&lt;&gt;"一致する", $I40&lt;&gt;"一致しない"),1001,0),3)</f>
        <v>0</v>
      </c>
      <c r="B40" s="115"/>
      <c r="C40" s="132"/>
      <c r="D40" s="133">
        <v>11</v>
      </c>
      <c r="E40" s="113" t="s">
        <v>27</v>
      </c>
      <c r="I40" s="89" t="s">
        <v>28</v>
      </c>
      <c r="J40" s="89"/>
      <c r="K40" s="89"/>
      <c r="L40" s="89"/>
      <c r="M40" s="89"/>
      <c r="N40" s="138"/>
      <c r="O40" s="138"/>
      <c r="P40" s="138"/>
      <c r="Q40" s="138"/>
      <c r="R40" s="138"/>
      <c r="S40" s="138"/>
      <c r="T40" s="138"/>
      <c r="U40" s="138"/>
      <c r="V40" s="138"/>
      <c r="W40" s="138"/>
      <c r="X40" s="138"/>
      <c r="Y40" s="138"/>
      <c r="Z40" s="137"/>
      <c r="AA40" s="138"/>
    </row>
    <row r="41" spans="1:27" ht="20.100000000000001" customHeight="1" x14ac:dyDescent="0.15">
      <c r="A41" s="115"/>
      <c r="B41" s="115"/>
      <c r="C41" s="141"/>
      <c r="D41" s="138"/>
      <c r="E41" s="138"/>
      <c r="F41" s="138"/>
      <c r="G41" s="138"/>
      <c r="H41" s="138"/>
      <c r="J41" s="149" t="s">
        <v>52</v>
      </c>
      <c r="K41" s="140"/>
      <c r="L41" s="140"/>
      <c r="M41" s="140"/>
      <c r="N41" s="140"/>
      <c r="O41" s="140"/>
      <c r="P41" s="140"/>
      <c r="Q41" s="140"/>
      <c r="R41" s="140"/>
      <c r="S41" s="140"/>
      <c r="T41" s="140"/>
      <c r="U41" s="140"/>
      <c r="V41" s="140"/>
      <c r="W41" s="140"/>
      <c r="X41" s="140"/>
      <c r="Y41" s="140"/>
      <c r="Z41" s="150"/>
      <c r="AA41" s="138"/>
    </row>
    <row r="42" spans="1:27" ht="20.100000000000001" customHeight="1" x14ac:dyDescent="0.15">
      <c r="A42" s="115"/>
      <c r="B42" s="115"/>
      <c r="C42" s="151"/>
      <c r="D42" s="152"/>
      <c r="E42" s="152"/>
      <c r="F42" s="152"/>
      <c r="G42" s="152"/>
      <c r="H42" s="152"/>
      <c r="I42" s="153"/>
      <c r="J42" s="153"/>
      <c r="K42" s="154"/>
      <c r="L42" s="153"/>
      <c r="M42" s="153"/>
      <c r="N42" s="153"/>
      <c r="O42" s="153"/>
      <c r="P42" s="153"/>
      <c r="Q42" s="153"/>
      <c r="R42" s="153"/>
      <c r="S42" s="153"/>
      <c r="T42" s="153"/>
      <c r="U42" s="153"/>
      <c r="V42" s="153"/>
      <c r="W42" s="153"/>
      <c r="X42" s="153"/>
      <c r="Y42" s="153"/>
      <c r="Z42" s="155"/>
    </row>
    <row r="43" spans="1:27" ht="15" customHeight="1" x14ac:dyDescent="0.15">
      <c r="A43" s="115"/>
      <c r="B43" s="115"/>
      <c r="C43" s="138"/>
      <c r="D43" s="138"/>
      <c r="E43" s="138"/>
      <c r="F43" s="138"/>
      <c r="G43" s="138"/>
      <c r="H43" s="138"/>
      <c r="I43" s="156"/>
      <c r="J43" s="157"/>
      <c r="K43" s="157"/>
      <c r="L43" s="157"/>
      <c r="M43" s="157"/>
      <c r="N43" s="157"/>
      <c r="O43" s="157"/>
      <c r="P43" s="157"/>
      <c r="Q43" s="157"/>
      <c r="R43" s="157"/>
      <c r="S43" s="157"/>
      <c r="T43" s="157"/>
      <c r="U43" s="157"/>
      <c r="V43" s="157"/>
      <c r="W43" s="157"/>
      <c r="X43" s="157"/>
      <c r="Y43" s="157"/>
      <c r="Z43" s="138"/>
    </row>
    <row r="44" spans="1:27" ht="15.75" hidden="1" customHeight="1" x14ac:dyDescent="0.15">
      <c r="A44" s="115"/>
      <c r="B44" s="115"/>
      <c r="C44" s="138"/>
      <c r="D44" s="138"/>
      <c r="E44" s="138"/>
      <c r="F44" s="138"/>
      <c r="G44" s="138"/>
      <c r="H44" s="138"/>
      <c r="I44" s="157"/>
      <c r="J44" s="138"/>
      <c r="K44" s="138"/>
      <c r="L44" s="138"/>
      <c r="M44" s="138"/>
      <c r="N44" s="138"/>
      <c r="O44" s="138"/>
      <c r="P44" s="138"/>
      <c r="Q44" s="138"/>
      <c r="R44" s="138"/>
      <c r="S44" s="138"/>
      <c r="T44" s="138"/>
      <c r="U44" s="138"/>
      <c r="V44" s="138"/>
      <c r="W44" s="138"/>
      <c r="X44" s="138"/>
      <c r="Y44" s="138"/>
      <c r="Z44" s="138"/>
    </row>
    <row r="45" spans="1:27" ht="15.75" hidden="1" customHeight="1" x14ac:dyDescent="0.15">
      <c r="A45" s="115"/>
      <c r="B45" s="115"/>
      <c r="C45" s="138"/>
      <c r="D45" s="138"/>
      <c r="E45" s="138"/>
      <c r="F45" s="138"/>
      <c r="G45" s="138"/>
      <c r="H45" s="138"/>
      <c r="I45" s="157"/>
      <c r="J45" s="138"/>
      <c r="K45" s="138"/>
      <c r="L45" s="138"/>
      <c r="M45" s="138"/>
      <c r="N45" s="138"/>
      <c r="O45" s="138"/>
      <c r="P45" s="138"/>
      <c r="Q45" s="138"/>
      <c r="R45" s="138"/>
      <c r="S45" s="138"/>
      <c r="T45" s="138"/>
      <c r="U45" s="138"/>
      <c r="V45" s="138"/>
      <c r="W45" s="138"/>
      <c r="X45" s="138"/>
      <c r="Y45" s="138"/>
      <c r="Z45" s="138"/>
    </row>
    <row r="46" spans="1:27" ht="15.75" hidden="1" customHeight="1" x14ac:dyDescent="0.15">
      <c r="A46" s="115"/>
      <c r="B46" s="115"/>
      <c r="C46" s="138"/>
      <c r="D46" s="138"/>
      <c r="E46" s="138"/>
      <c r="F46" s="138"/>
      <c r="G46" s="138"/>
      <c r="H46" s="138"/>
      <c r="I46" s="157"/>
      <c r="J46" s="138"/>
      <c r="K46" s="138"/>
      <c r="L46" s="138"/>
      <c r="M46" s="138"/>
      <c r="N46" s="138"/>
      <c r="O46" s="138"/>
      <c r="P46" s="138"/>
      <c r="Q46" s="138"/>
      <c r="R46" s="138"/>
      <c r="S46" s="138"/>
      <c r="T46" s="138"/>
      <c r="U46" s="138"/>
      <c r="V46" s="138"/>
      <c r="W46" s="138"/>
      <c r="X46" s="138"/>
      <c r="Y46" s="138"/>
      <c r="Z46" s="138"/>
    </row>
    <row r="47" spans="1:27" ht="15.75" hidden="1" customHeight="1" x14ac:dyDescent="0.15">
      <c r="A47" s="115"/>
      <c r="B47" s="115"/>
      <c r="C47" s="138"/>
      <c r="D47" s="138"/>
      <c r="E47" s="138"/>
      <c r="F47" s="138"/>
      <c r="G47" s="138"/>
      <c r="H47" s="138"/>
      <c r="I47" s="157"/>
      <c r="J47" s="138"/>
      <c r="K47" s="138"/>
      <c r="L47" s="138"/>
      <c r="M47" s="138"/>
      <c r="N47" s="138"/>
      <c r="O47" s="138"/>
      <c r="P47" s="138"/>
      <c r="Q47" s="138"/>
      <c r="R47" s="138"/>
      <c r="S47" s="138"/>
      <c r="T47" s="138"/>
      <c r="U47" s="138"/>
      <c r="V47" s="138"/>
      <c r="W47" s="138"/>
      <c r="X47" s="138"/>
      <c r="Y47" s="138"/>
      <c r="Z47" s="138"/>
    </row>
    <row r="48" spans="1:27" ht="15.75" hidden="1" customHeight="1" x14ac:dyDescent="0.15">
      <c r="A48" s="115"/>
      <c r="B48" s="115"/>
      <c r="C48" s="138"/>
      <c r="D48" s="138"/>
      <c r="E48" s="138"/>
      <c r="F48" s="138"/>
      <c r="G48" s="138"/>
      <c r="H48" s="138"/>
      <c r="I48" s="157"/>
      <c r="J48" s="138"/>
      <c r="K48" s="138"/>
      <c r="L48" s="138"/>
      <c r="M48" s="138"/>
      <c r="N48" s="138"/>
      <c r="O48" s="138"/>
      <c r="P48" s="138"/>
      <c r="Q48" s="138"/>
      <c r="R48" s="138"/>
      <c r="S48" s="138"/>
      <c r="T48" s="138"/>
      <c r="U48" s="138"/>
      <c r="V48" s="138"/>
      <c r="W48" s="138"/>
      <c r="X48" s="138"/>
      <c r="Y48" s="138"/>
      <c r="Z48" s="138"/>
    </row>
    <row r="49" spans="1:26" ht="15.75" hidden="1" customHeight="1" x14ac:dyDescent="0.15">
      <c r="A49" s="115"/>
      <c r="B49" s="115"/>
      <c r="C49" s="138"/>
      <c r="D49" s="138"/>
      <c r="E49" s="138"/>
      <c r="F49" s="138"/>
      <c r="G49" s="138"/>
      <c r="H49" s="138"/>
      <c r="I49" s="157"/>
      <c r="J49" s="138"/>
      <c r="K49" s="138"/>
      <c r="L49" s="138"/>
      <c r="M49" s="138"/>
      <c r="N49" s="138"/>
      <c r="O49" s="138"/>
      <c r="P49" s="138"/>
      <c r="Q49" s="138"/>
      <c r="R49" s="138"/>
      <c r="S49" s="138"/>
      <c r="T49" s="138"/>
      <c r="U49" s="138"/>
      <c r="V49" s="138"/>
      <c r="W49" s="138"/>
      <c r="X49" s="138"/>
      <c r="Y49" s="138"/>
      <c r="Z49" s="138"/>
    </row>
    <row r="50" spans="1:26" ht="15.75" hidden="1" customHeight="1" x14ac:dyDescent="0.15">
      <c r="A50" s="115"/>
      <c r="B50" s="115"/>
      <c r="C50" s="138"/>
      <c r="D50" s="138"/>
      <c r="E50" s="138"/>
      <c r="F50" s="138"/>
      <c r="G50" s="138"/>
      <c r="H50" s="138"/>
      <c r="I50" s="157"/>
      <c r="J50" s="138"/>
      <c r="K50" s="138"/>
      <c r="L50" s="138"/>
      <c r="M50" s="138"/>
      <c r="N50" s="138"/>
      <c r="O50" s="138"/>
      <c r="P50" s="138"/>
      <c r="Q50" s="138"/>
      <c r="R50" s="138"/>
      <c r="S50" s="138"/>
      <c r="T50" s="138"/>
      <c r="U50" s="138"/>
      <c r="V50" s="138"/>
      <c r="W50" s="138"/>
      <c r="X50" s="138"/>
      <c r="Y50" s="138"/>
      <c r="Z50" s="138"/>
    </row>
    <row r="51" spans="1:26" ht="15.75" hidden="1" customHeight="1" x14ac:dyDescent="0.15">
      <c r="A51" s="115"/>
      <c r="B51" s="115"/>
      <c r="C51" s="138"/>
      <c r="D51" s="138"/>
      <c r="E51" s="138"/>
      <c r="F51" s="138"/>
      <c r="G51" s="138"/>
      <c r="H51" s="138"/>
      <c r="I51" s="157"/>
      <c r="J51" s="138"/>
      <c r="K51" s="138"/>
      <c r="L51" s="138"/>
      <c r="M51" s="138"/>
      <c r="N51" s="138"/>
      <c r="O51" s="138"/>
      <c r="P51" s="138"/>
      <c r="Q51" s="138"/>
      <c r="R51" s="138"/>
      <c r="S51" s="138"/>
      <c r="T51" s="138"/>
      <c r="U51" s="138"/>
      <c r="V51" s="138"/>
      <c r="W51" s="138"/>
      <c r="X51" s="138"/>
      <c r="Y51" s="138"/>
      <c r="Z51" s="138"/>
    </row>
    <row r="52" spans="1:26" ht="15.75" hidden="1" customHeight="1" x14ac:dyDescent="0.15">
      <c r="A52" s="115"/>
      <c r="B52" s="115"/>
      <c r="C52" s="138"/>
      <c r="D52" s="138"/>
      <c r="E52" s="138"/>
      <c r="F52" s="138"/>
      <c r="G52" s="138"/>
      <c r="H52" s="138"/>
      <c r="I52" s="157"/>
      <c r="J52" s="138"/>
      <c r="K52" s="138"/>
      <c r="L52" s="138"/>
      <c r="M52" s="138"/>
      <c r="N52" s="138"/>
      <c r="O52" s="138"/>
      <c r="P52" s="138"/>
      <c r="Q52" s="138"/>
      <c r="R52" s="138"/>
      <c r="S52" s="138"/>
      <c r="T52" s="138"/>
      <c r="U52" s="138"/>
      <c r="V52" s="138"/>
      <c r="W52" s="138"/>
      <c r="X52" s="138"/>
      <c r="Y52" s="138"/>
      <c r="Z52" s="138"/>
    </row>
    <row r="53" spans="1:26" ht="15.75" hidden="1" customHeight="1" x14ac:dyDescent="0.15">
      <c r="A53" s="115"/>
      <c r="B53" s="115"/>
      <c r="C53" s="138"/>
      <c r="D53" s="138"/>
      <c r="E53" s="138"/>
      <c r="F53" s="138"/>
      <c r="G53" s="138"/>
      <c r="H53" s="138"/>
      <c r="I53" s="157"/>
      <c r="J53" s="138"/>
      <c r="K53" s="138"/>
      <c r="L53" s="138"/>
      <c r="M53" s="138"/>
      <c r="N53" s="138"/>
      <c r="O53" s="138"/>
      <c r="P53" s="138"/>
      <c r="Q53" s="138"/>
      <c r="R53" s="138"/>
      <c r="S53" s="138"/>
      <c r="T53" s="138"/>
      <c r="U53" s="138"/>
      <c r="V53" s="138"/>
      <c r="W53" s="138"/>
      <c r="X53" s="138"/>
      <c r="Y53" s="138"/>
      <c r="Z53" s="138"/>
    </row>
    <row r="54" spans="1:26" ht="15.75" hidden="1" customHeight="1" x14ac:dyDescent="0.15">
      <c r="A54" s="115"/>
      <c r="B54" s="115"/>
      <c r="C54" s="138"/>
      <c r="D54" s="138"/>
      <c r="E54" s="138"/>
      <c r="F54" s="138"/>
      <c r="G54" s="138"/>
      <c r="H54" s="138"/>
      <c r="I54" s="157"/>
      <c r="J54" s="138"/>
      <c r="K54" s="138"/>
      <c r="L54" s="138"/>
      <c r="M54" s="138"/>
      <c r="N54" s="138"/>
      <c r="O54" s="138"/>
      <c r="P54" s="138"/>
      <c r="Q54" s="138"/>
      <c r="R54" s="138"/>
      <c r="S54" s="138"/>
      <c r="T54" s="138"/>
      <c r="U54" s="138"/>
      <c r="V54" s="138"/>
      <c r="W54" s="138"/>
      <c r="X54" s="138"/>
      <c r="Y54" s="138"/>
      <c r="Z54" s="138"/>
    </row>
    <row r="55" spans="1:26" ht="15.75" hidden="1" customHeight="1" x14ac:dyDescent="0.15">
      <c r="A55" s="115"/>
      <c r="B55" s="115"/>
      <c r="C55" s="138"/>
      <c r="D55" s="138"/>
      <c r="E55" s="138"/>
      <c r="F55" s="138"/>
      <c r="G55" s="138"/>
      <c r="H55" s="138"/>
      <c r="I55" s="157"/>
      <c r="J55" s="138"/>
      <c r="K55" s="138"/>
      <c r="L55" s="138"/>
      <c r="M55" s="138"/>
      <c r="N55" s="138"/>
      <c r="O55" s="138"/>
      <c r="P55" s="138"/>
      <c r="Q55" s="138"/>
      <c r="R55" s="138"/>
      <c r="S55" s="138"/>
      <c r="T55" s="138"/>
      <c r="U55" s="138"/>
      <c r="V55" s="138"/>
      <c r="W55" s="138"/>
      <c r="X55" s="138"/>
      <c r="Y55" s="138"/>
      <c r="Z55" s="138"/>
    </row>
    <row r="56" spans="1:26" ht="15.75" hidden="1" customHeight="1" x14ac:dyDescent="0.15">
      <c r="A56" s="115"/>
      <c r="B56" s="115"/>
      <c r="C56" s="138"/>
      <c r="D56" s="138"/>
      <c r="E56" s="138"/>
      <c r="F56" s="138"/>
      <c r="G56" s="138"/>
      <c r="H56" s="138"/>
      <c r="I56" s="157"/>
      <c r="J56" s="138"/>
      <c r="K56" s="138"/>
      <c r="L56" s="138"/>
      <c r="M56" s="138"/>
      <c r="N56" s="138"/>
      <c r="O56" s="138"/>
      <c r="P56" s="138"/>
      <c r="Q56" s="138"/>
      <c r="R56" s="138"/>
      <c r="S56" s="138"/>
      <c r="T56" s="138"/>
      <c r="U56" s="138"/>
      <c r="V56" s="138"/>
      <c r="W56" s="138"/>
      <c r="X56" s="138"/>
      <c r="Y56" s="138"/>
      <c r="Z56" s="138"/>
    </row>
    <row r="57" spans="1:26" ht="15.75" hidden="1" customHeight="1" x14ac:dyDescent="0.15">
      <c r="A57" s="115"/>
      <c r="B57" s="115"/>
      <c r="C57" s="138"/>
      <c r="D57" s="138"/>
      <c r="E57" s="138"/>
      <c r="F57" s="138"/>
      <c r="G57" s="138"/>
      <c r="H57" s="138"/>
      <c r="I57" s="157"/>
      <c r="J57" s="138"/>
      <c r="K57" s="138"/>
      <c r="L57" s="138"/>
      <c r="M57" s="138"/>
      <c r="N57" s="138"/>
      <c r="O57" s="138"/>
      <c r="P57" s="138"/>
      <c r="Q57" s="138"/>
      <c r="R57" s="138"/>
      <c r="S57" s="138"/>
      <c r="T57" s="138"/>
      <c r="U57" s="138"/>
      <c r="V57" s="138"/>
      <c r="W57" s="138"/>
      <c r="X57" s="138"/>
      <c r="Y57" s="138"/>
      <c r="Z57" s="138"/>
    </row>
    <row r="58" spans="1:26" ht="15.75" hidden="1" customHeight="1" x14ac:dyDescent="0.15">
      <c r="A58" s="115"/>
      <c r="B58" s="115"/>
      <c r="C58" s="138"/>
      <c r="D58" s="138"/>
      <c r="E58" s="138"/>
      <c r="F58" s="138"/>
      <c r="G58" s="138"/>
      <c r="H58" s="138"/>
      <c r="I58" s="157"/>
      <c r="J58" s="138"/>
      <c r="K58" s="138"/>
      <c r="L58" s="138"/>
      <c r="M58" s="138"/>
      <c r="N58" s="138"/>
      <c r="O58" s="138"/>
      <c r="P58" s="138"/>
      <c r="Q58" s="138"/>
      <c r="R58" s="138"/>
      <c r="S58" s="138"/>
      <c r="T58" s="138"/>
      <c r="U58" s="138"/>
      <c r="V58" s="138"/>
      <c r="W58" s="138"/>
      <c r="X58" s="138"/>
      <c r="Y58" s="138"/>
      <c r="Z58" s="138"/>
    </row>
    <row r="59" spans="1:26" ht="15" customHeight="1" x14ac:dyDescent="0.15">
      <c r="A59" s="115"/>
      <c r="B59" s="115"/>
      <c r="C59" s="138"/>
      <c r="D59" s="138"/>
      <c r="E59" s="138"/>
      <c r="F59" s="138"/>
      <c r="G59" s="138"/>
      <c r="H59" s="138"/>
      <c r="I59" s="157"/>
      <c r="J59" s="138"/>
      <c r="K59" s="138"/>
      <c r="L59" s="138"/>
      <c r="M59" s="138"/>
      <c r="N59" s="138"/>
      <c r="O59" s="138"/>
      <c r="P59" s="138"/>
      <c r="Q59" s="138"/>
      <c r="R59" s="138"/>
      <c r="S59" s="138"/>
      <c r="T59" s="138"/>
      <c r="U59" s="138"/>
      <c r="V59" s="138"/>
      <c r="W59" s="138"/>
      <c r="X59" s="138"/>
      <c r="Y59" s="138"/>
      <c r="Z59" s="138"/>
    </row>
    <row r="60" spans="1:26" ht="20.100000000000001" customHeight="1" x14ac:dyDescent="0.15">
      <c r="A60" s="115"/>
      <c r="B60" s="115"/>
      <c r="C60" s="125" t="s">
        <v>29</v>
      </c>
      <c r="D60" s="126"/>
      <c r="E60" s="126"/>
      <c r="F60" s="126"/>
      <c r="G60" s="126"/>
      <c r="H60" s="127"/>
      <c r="I60" s="158"/>
    </row>
    <row r="61" spans="1:26" ht="15" customHeight="1" x14ac:dyDescent="0.15">
      <c r="A61" s="115"/>
      <c r="B61" s="115"/>
      <c r="C61" s="128"/>
      <c r="D61" s="129"/>
      <c r="E61" s="129"/>
      <c r="F61" s="129"/>
      <c r="G61" s="129"/>
      <c r="H61" s="129"/>
      <c r="I61" s="130"/>
      <c r="J61" s="130"/>
      <c r="K61" s="130"/>
      <c r="L61" s="130"/>
      <c r="M61" s="130"/>
      <c r="N61" s="130"/>
      <c r="O61" s="130"/>
      <c r="P61" s="130"/>
      <c r="Q61" s="130"/>
      <c r="R61" s="130"/>
      <c r="S61" s="130"/>
      <c r="T61" s="130"/>
      <c r="U61" s="130"/>
      <c r="V61" s="130"/>
      <c r="W61" s="130"/>
      <c r="X61" s="130"/>
      <c r="Y61" s="130"/>
      <c r="Z61" s="131"/>
    </row>
    <row r="62" spans="1:26" ht="20.100000000000001" customHeight="1" x14ac:dyDescent="0.15">
      <c r="A62" s="115"/>
      <c r="B62" s="115"/>
      <c r="C62" s="128"/>
      <c r="D62" s="159" t="s">
        <v>30</v>
      </c>
      <c r="E62" s="159"/>
      <c r="F62" s="159"/>
      <c r="G62" s="159"/>
      <c r="H62" s="159"/>
      <c r="I62" s="159"/>
      <c r="J62" s="159"/>
      <c r="K62" s="159"/>
      <c r="L62" s="159"/>
      <c r="M62" s="159"/>
      <c r="N62" s="159"/>
      <c r="O62" s="159"/>
      <c r="P62" s="159"/>
      <c r="Q62" s="159"/>
      <c r="R62" s="159"/>
      <c r="S62" s="159"/>
      <c r="T62" s="159"/>
      <c r="U62" s="159"/>
      <c r="V62" s="159"/>
      <c r="W62" s="159"/>
      <c r="X62" s="159"/>
      <c r="Y62" s="159"/>
      <c r="Z62" s="137"/>
    </row>
    <row r="63" spans="1:26" ht="20.100000000000001" customHeight="1" x14ac:dyDescent="0.15">
      <c r="A63" s="115">
        <f>IFERROR(IF(AND($I63&lt;&gt;"しない", $I63&lt;&gt;"する"),1001,0),3)</f>
        <v>1001</v>
      </c>
      <c r="B63" s="115"/>
      <c r="C63" s="132"/>
      <c r="D63" s="133">
        <v>1</v>
      </c>
      <c r="E63" s="138" t="s">
        <v>31</v>
      </c>
      <c r="F63" s="138"/>
      <c r="G63" s="138"/>
      <c r="H63" s="138"/>
      <c r="I63" s="89"/>
      <c r="J63" s="89"/>
      <c r="K63" s="89"/>
      <c r="L63" s="89"/>
      <c r="M63" s="89"/>
      <c r="N63" s="138"/>
      <c r="O63" s="138"/>
      <c r="P63" s="138"/>
      <c r="Q63" s="138"/>
      <c r="R63" s="138"/>
      <c r="S63" s="138"/>
      <c r="T63" s="138"/>
      <c r="U63" s="138"/>
      <c r="V63" s="138"/>
      <c r="W63" s="138"/>
      <c r="X63" s="138"/>
      <c r="Y63" s="138"/>
      <c r="Z63" s="137"/>
    </row>
    <row r="64" spans="1:26" ht="20.100000000000001" customHeight="1" x14ac:dyDescent="0.15">
      <c r="A64" s="115"/>
      <c r="B64" s="115"/>
      <c r="C64" s="132"/>
      <c r="D64" s="138"/>
      <c r="E64" s="138"/>
      <c r="F64" s="138"/>
      <c r="G64" s="138"/>
      <c r="H64" s="138"/>
      <c r="J64" s="140" t="s">
        <v>10</v>
      </c>
      <c r="K64" s="139"/>
      <c r="L64" s="139"/>
      <c r="M64" s="139"/>
      <c r="N64" s="139"/>
      <c r="O64" s="139"/>
      <c r="P64" s="139"/>
      <c r="Q64" s="139"/>
      <c r="R64" s="139"/>
      <c r="S64" s="139"/>
      <c r="T64" s="139"/>
      <c r="U64" s="139"/>
      <c r="V64" s="139"/>
      <c r="W64" s="139"/>
      <c r="X64" s="139"/>
      <c r="Y64" s="139"/>
      <c r="Z64" s="137"/>
    </row>
    <row r="65" spans="1:27" ht="20.100000000000001" hidden="1" customHeight="1" x14ac:dyDescent="0.15">
      <c r="A65" s="115"/>
      <c r="B65" s="115"/>
      <c r="C65" s="132"/>
      <c r="D65" s="138"/>
      <c r="E65" s="138"/>
      <c r="F65" s="138"/>
      <c r="G65" s="138"/>
      <c r="H65" s="138"/>
      <c r="I65" s="160"/>
      <c r="J65" s="139"/>
      <c r="K65" s="139"/>
      <c r="L65" s="139"/>
      <c r="M65" s="139"/>
      <c r="N65" s="139"/>
      <c r="O65" s="139"/>
      <c r="P65" s="139"/>
      <c r="Q65" s="139"/>
      <c r="R65" s="139"/>
      <c r="S65" s="139"/>
      <c r="T65" s="139"/>
      <c r="U65" s="139"/>
      <c r="V65" s="139"/>
      <c r="W65" s="139"/>
      <c r="X65" s="139"/>
      <c r="Y65" s="139"/>
      <c r="Z65" s="137"/>
    </row>
    <row r="66" spans="1:27" ht="20.100000000000001" hidden="1" customHeight="1" x14ac:dyDescent="0.15">
      <c r="A66" s="115"/>
      <c r="B66" s="115"/>
      <c r="C66" s="132"/>
      <c r="D66" s="138"/>
      <c r="E66" s="138"/>
      <c r="F66" s="138"/>
      <c r="G66" s="138"/>
      <c r="H66" s="138"/>
      <c r="I66" s="160"/>
      <c r="J66" s="139"/>
      <c r="K66" s="139"/>
      <c r="L66" s="139"/>
      <c r="M66" s="139"/>
      <c r="N66" s="139"/>
      <c r="O66" s="139"/>
      <c r="P66" s="139"/>
      <c r="Q66" s="139"/>
      <c r="R66" s="139"/>
      <c r="S66" s="139"/>
      <c r="T66" s="139"/>
      <c r="U66" s="139"/>
      <c r="V66" s="139"/>
      <c r="W66" s="139"/>
      <c r="X66" s="139"/>
      <c r="Y66" s="139"/>
      <c r="Z66" s="137"/>
    </row>
    <row r="67" spans="1:27" ht="20.100000000000001" hidden="1" customHeight="1" x14ac:dyDescent="0.15">
      <c r="A67" s="115"/>
      <c r="B67" s="115"/>
      <c r="C67" s="132"/>
      <c r="D67" s="138"/>
      <c r="E67" s="138"/>
      <c r="F67" s="138"/>
      <c r="G67" s="138"/>
      <c r="H67" s="138"/>
      <c r="I67" s="160"/>
      <c r="J67" s="139"/>
      <c r="K67" s="139"/>
      <c r="L67" s="139"/>
      <c r="M67" s="139"/>
      <c r="N67" s="139"/>
      <c r="O67" s="139"/>
      <c r="P67" s="139"/>
      <c r="Q67" s="139"/>
      <c r="R67" s="139"/>
      <c r="S67" s="139"/>
      <c r="T67" s="139"/>
      <c r="U67" s="139"/>
      <c r="V67" s="139"/>
      <c r="W67" s="139"/>
      <c r="X67" s="139"/>
      <c r="Y67" s="139"/>
      <c r="Z67" s="137"/>
    </row>
    <row r="68" spans="1:27" ht="20.100000000000001" hidden="1" customHeight="1" x14ac:dyDescent="0.15">
      <c r="A68" s="115"/>
      <c r="B68" s="115"/>
      <c r="C68" s="132"/>
      <c r="D68" s="138"/>
      <c r="E68" s="138"/>
      <c r="F68" s="138"/>
      <c r="G68" s="138"/>
      <c r="H68" s="138"/>
      <c r="I68" s="160"/>
      <c r="J68" s="139"/>
      <c r="K68" s="139"/>
      <c r="L68" s="139"/>
      <c r="M68" s="139"/>
      <c r="N68" s="139"/>
      <c r="O68" s="139"/>
      <c r="P68" s="139"/>
      <c r="Q68" s="139"/>
      <c r="R68" s="139"/>
      <c r="S68" s="139"/>
      <c r="T68" s="139"/>
      <c r="U68" s="139"/>
      <c r="V68" s="139"/>
      <c r="W68" s="139"/>
      <c r="X68" s="139"/>
      <c r="Y68" s="139"/>
      <c r="Z68" s="137"/>
    </row>
    <row r="69" spans="1:27" ht="20.100000000000001" customHeight="1" x14ac:dyDescent="0.15">
      <c r="A69" s="115">
        <f>IFERROR(IF(OR(AND($I63="する",TRIM($I69)=""),AND($I63="しない",NOT(ISBLANK($I69)))),1001,0),3)</f>
        <v>0</v>
      </c>
      <c r="B69" s="115"/>
      <c r="C69" s="132"/>
      <c r="D69" s="133">
        <v>2</v>
      </c>
      <c r="E69" s="113" t="s">
        <v>13</v>
      </c>
      <c r="I69" s="95"/>
      <c r="J69" s="96"/>
      <c r="K69" s="96"/>
      <c r="L69" s="96"/>
      <c r="M69" s="96"/>
      <c r="N69" s="138"/>
      <c r="O69" s="138"/>
      <c r="P69" s="138"/>
      <c r="Q69" s="138"/>
      <c r="R69" s="138"/>
      <c r="S69" s="138"/>
      <c r="T69" s="138"/>
      <c r="U69" s="138"/>
      <c r="V69" s="138"/>
      <c r="W69" s="138"/>
      <c r="X69" s="138"/>
      <c r="Y69" s="138"/>
      <c r="Z69" s="137"/>
    </row>
    <row r="70" spans="1:27" ht="20.100000000000001" customHeight="1" x14ac:dyDescent="0.15">
      <c r="A70" s="115"/>
      <c r="B70" s="115"/>
      <c r="C70" s="132"/>
      <c r="D70" s="133"/>
      <c r="E70" s="138"/>
      <c r="F70" s="138"/>
      <c r="G70" s="138"/>
      <c r="H70" s="138"/>
      <c r="J70" s="140" t="s">
        <v>60</v>
      </c>
      <c r="K70" s="139"/>
      <c r="L70" s="139"/>
      <c r="M70" s="139"/>
      <c r="N70" s="139"/>
      <c r="O70" s="139"/>
      <c r="P70" s="139"/>
      <c r="Q70" s="139"/>
      <c r="R70" s="139"/>
      <c r="S70" s="139"/>
      <c r="T70" s="139"/>
      <c r="U70" s="139"/>
      <c r="V70" s="139"/>
      <c r="W70" s="139"/>
      <c r="X70" s="139"/>
      <c r="Y70" s="139"/>
      <c r="Z70" s="137"/>
    </row>
    <row r="71" spans="1:27" ht="20.100000000000001" customHeight="1" x14ac:dyDescent="0.15">
      <c r="A71" s="115">
        <f>IFERROR(IF(OR(AND($I63="する",AND($I71&lt;&gt;"", OR(ISERROR(FIND("@"&amp;LEFT($I71,3)&amp;"@", 都道府県3))=FALSE, ISERROR(FIND("@"&amp;LEFT($I71,4)&amp;"@",都道府県4))=FALSE))=FALSE),AND($I63="しない",NOT(ISBLANK($I71)))),1001,0),3)</f>
        <v>0</v>
      </c>
      <c r="B71" s="115"/>
      <c r="C71" s="132"/>
      <c r="D71" s="133">
        <v>3</v>
      </c>
      <c r="E71" s="113" t="s">
        <v>14</v>
      </c>
      <c r="I71" s="97"/>
      <c r="J71" s="97"/>
      <c r="K71" s="97"/>
      <c r="L71" s="97"/>
      <c r="M71" s="97"/>
      <c r="N71" s="97"/>
      <c r="O71" s="97"/>
      <c r="P71" s="97"/>
      <c r="Q71" s="98"/>
      <c r="R71" s="97"/>
      <c r="S71" s="97"/>
      <c r="T71" s="97"/>
      <c r="U71" s="97"/>
      <c r="V71" s="97"/>
      <c r="W71" s="97"/>
      <c r="X71" s="97"/>
      <c r="Y71" s="97"/>
      <c r="Z71" s="137"/>
    </row>
    <row r="72" spans="1:27" ht="20.100000000000001" customHeight="1" x14ac:dyDescent="0.15">
      <c r="A72" s="115"/>
      <c r="B72" s="115"/>
      <c r="C72" s="132"/>
      <c r="D72" s="133"/>
      <c r="E72" s="138"/>
      <c r="F72" s="138"/>
      <c r="G72" s="138"/>
      <c r="H72" s="138"/>
      <c r="J72" s="140" t="s">
        <v>15</v>
      </c>
      <c r="K72" s="139"/>
      <c r="L72" s="139"/>
      <c r="M72" s="139"/>
      <c r="N72" s="139"/>
      <c r="O72" s="139"/>
      <c r="P72" s="139"/>
      <c r="Q72" s="139"/>
      <c r="R72" s="139"/>
      <c r="S72" s="139"/>
      <c r="T72" s="139"/>
      <c r="U72" s="139"/>
      <c r="V72" s="139"/>
      <c r="W72" s="139"/>
      <c r="X72" s="139"/>
      <c r="Y72" s="139"/>
      <c r="Z72" s="137"/>
    </row>
    <row r="73" spans="1:27" ht="20.100000000000001" customHeight="1" x14ac:dyDescent="0.15">
      <c r="A73" s="115">
        <f>IFERROR(IF(OR(AND($I63="する",TRIM($I73)=""),AND($I63="しない",NOT(ISBLANK($I73)))),1001,0),3)</f>
        <v>0</v>
      </c>
      <c r="B73" s="115"/>
      <c r="C73" s="132"/>
      <c r="D73" s="133">
        <v>4</v>
      </c>
      <c r="E73" s="113" t="s">
        <v>43</v>
      </c>
      <c r="I73" s="89"/>
      <c r="J73" s="89"/>
      <c r="K73" s="89"/>
      <c r="L73" s="89"/>
      <c r="M73" s="89"/>
      <c r="N73" s="89"/>
      <c r="O73" s="89"/>
      <c r="P73" s="89"/>
      <c r="Q73" s="99"/>
      <c r="R73" s="89"/>
      <c r="S73" s="89"/>
      <c r="T73" s="89"/>
      <c r="U73" s="89"/>
      <c r="V73" s="89"/>
      <c r="W73" s="89"/>
      <c r="X73" s="89"/>
      <c r="Y73" s="89"/>
      <c r="Z73" s="137"/>
    </row>
    <row r="74" spans="1:27" ht="30" customHeight="1" x14ac:dyDescent="0.15">
      <c r="A74" s="115"/>
      <c r="B74" s="115"/>
      <c r="C74" s="141"/>
      <c r="D74" s="138"/>
      <c r="J74" s="161" t="s">
        <v>207</v>
      </c>
      <c r="K74" s="161"/>
      <c r="L74" s="161"/>
      <c r="M74" s="161"/>
      <c r="N74" s="161"/>
      <c r="O74" s="161"/>
      <c r="P74" s="161"/>
      <c r="Q74" s="161"/>
      <c r="R74" s="161"/>
      <c r="S74" s="161"/>
      <c r="T74" s="161"/>
      <c r="U74" s="161"/>
      <c r="V74" s="161"/>
      <c r="W74" s="161"/>
      <c r="X74" s="161"/>
      <c r="Y74" s="161"/>
      <c r="Z74" s="162"/>
      <c r="AA74" s="148"/>
    </row>
    <row r="75" spans="1:27" ht="20.100000000000001" customHeight="1" x14ac:dyDescent="0.15">
      <c r="A75" s="115">
        <f>IFERROR(IF(OR(AND($I63="する",TRIM($I75)=""),AND($I63="しない",NOT(ISBLANK($I75)))),1001,0),3)</f>
        <v>0</v>
      </c>
      <c r="B75" s="115"/>
      <c r="C75" s="132"/>
      <c r="D75" s="133">
        <v>5</v>
      </c>
      <c r="E75" s="113" t="s">
        <v>16</v>
      </c>
      <c r="I75" s="89"/>
      <c r="J75" s="89"/>
      <c r="K75" s="89"/>
      <c r="L75" s="89"/>
      <c r="M75" s="89"/>
      <c r="N75" s="89"/>
      <c r="O75" s="89"/>
      <c r="P75" s="89"/>
      <c r="Q75" s="89"/>
      <c r="R75" s="89"/>
      <c r="S75" s="89"/>
      <c r="T75" s="89"/>
      <c r="U75" s="89"/>
      <c r="V75" s="89"/>
      <c r="W75" s="89"/>
      <c r="X75" s="89"/>
      <c r="Y75" s="89"/>
      <c r="Z75" s="137"/>
    </row>
    <row r="76" spans="1:27" ht="30" customHeight="1" x14ac:dyDescent="0.15">
      <c r="A76" s="115"/>
      <c r="B76" s="115"/>
      <c r="C76" s="141"/>
      <c r="D76" s="138"/>
      <c r="E76" s="138"/>
      <c r="F76" s="138"/>
      <c r="G76" s="138"/>
      <c r="H76" s="138"/>
      <c r="J76" s="161" t="s">
        <v>208</v>
      </c>
      <c r="K76" s="161"/>
      <c r="L76" s="161"/>
      <c r="M76" s="161"/>
      <c r="N76" s="161"/>
      <c r="O76" s="161"/>
      <c r="P76" s="161"/>
      <c r="Q76" s="161"/>
      <c r="R76" s="161"/>
      <c r="S76" s="161"/>
      <c r="T76" s="161"/>
      <c r="U76" s="161"/>
      <c r="V76" s="161"/>
      <c r="W76" s="161"/>
      <c r="X76" s="161"/>
      <c r="Y76" s="161"/>
      <c r="Z76" s="137"/>
    </row>
    <row r="77" spans="1:27" ht="20.100000000000001" customHeight="1" x14ac:dyDescent="0.15">
      <c r="A77" s="115">
        <f>IFERROR(IF(OR(AND($I63="する",TRIM($I77)=""),AND($I63="しない",NOT(ISBLANK($I77)))),1001,0),3)</f>
        <v>0</v>
      </c>
      <c r="B77" s="115"/>
      <c r="C77" s="132"/>
      <c r="D77" s="133">
        <v>6</v>
      </c>
      <c r="E77" s="113" t="s">
        <v>32</v>
      </c>
      <c r="I77" s="89"/>
      <c r="J77" s="89"/>
      <c r="K77" s="89"/>
      <c r="L77" s="89"/>
      <c r="M77" s="89"/>
      <c r="N77" s="89"/>
      <c r="O77" s="89"/>
      <c r="P77" s="89"/>
      <c r="Q77" s="89"/>
      <c r="R77" s="89"/>
      <c r="S77" s="89"/>
      <c r="T77" s="89"/>
      <c r="U77" s="89"/>
      <c r="V77" s="89"/>
      <c r="W77" s="89"/>
      <c r="X77" s="89"/>
      <c r="Y77" s="89"/>
      <c r="Z77" s="137"/>
    </row>
    <row r="78" spans="1:27" ht="20.100000000000001" customHeight="1" x14ac:dyDescent="0.15">
      <c r="A78" s="115"/>
      <c r="B78" s="115"/>
      <c r="C78" s="141"/>
      <c r="D78" s="138"/>
      <c r="E78" s="138"/>
      <c r="F78" s="138"/>
      <c r="G78" s="138"/>
      <c r="H78" s="138"/>
      <c r="J78" s="149" t="s">
        <v>51</v>
      </c>
      <c r="K78" s="139"/>
      <c r="L78" s="139"/>
      <c r="M78" s="139"/>
      <c r="N78" s="139"/>
      <c r="O78" s="139"/>
      <c r="P78" s="139"/>
      <c r="Q78" s="139"/>
      <c r="R78" s="139"/>
      <c r="S78" s="139"/>
      <c r="T78" s="139"/>
      <c r="U78" s="139"/>
      <c r="V78" s="139"/>
      <c r="W78" s="139"/>
      <c r="X78" s="139"/>
      <c r="Y78" s="139"/>
      <c r="Z78" s="137"/>
    </row>
    <row r="79" spans="1:27" ht="20.100000000000001" customHeight="1" x14ac:dyDescent="0.15">
      <c r="A79" s="115">
        <f>IFERROR(IF(OR(AND($I63="する",OR(TRIM($I79)="", NOT(OR(IFERROR(SEARCH(" ",$I79),0)&gt;0, IFERROR(SEARCH("　",$I79),0)&gt;0)))),AND($I63="しない",NOT(ISBLANK($I79)))),1001,0),3)</f>
        <v>0</v>
      </c>
      <c r="B79" s="115"/>
      <c r="C79" s="132"/>
      <c r="D79" s="133">
        <v>7</v>
      </c>
      <c r="E79" s="113" t="s">
        <v>33</v>
      </c>
      <c r="I79" s="89"/>
      <c r="J79" s="89"/>
      <c r="K79" s="89"/>
      <c r="L79" s="89"/>
      <c r="M79" s="89"/>
      <c r="N79" s="89"/>
      <c r="O79" s="89"/>
      <c r="P79" s="89"/>
      <c r="Q79" s="89"/>
      <c r="R79" s="89"/>
      <c r="S79" s="89"/>
      <c r="T79" s="89"/>
      <c r="U79" s="89"/>
      <c r="V79" s="89"/>
      <c r="W79" s="89"/>
      <c r="X79" s="89"/>
      <c r="Y79" s="89"/>
      <c r="Z79" s="137"/>
    </row>
    <row r="80" spans="1:27" ht="20.100000000000001" customHeight="1" x14ac:dyDescent="0.15">
      <c r="A80" s="115"/>
      <c r="B80" s="115"/>
      <c r="C80" s="141"/>
      <c r="D80" s="138"/>
      <c r="E80" s="163" t="s">
        <v>45</v>
      </c>
      <c r="F80" s="138"/>
      <c r="G80" s="138"/>
      <c r="H80" s="138"/>
      <c r="J80" s="140" t="s">
        <v>18</v>
      </c>
      <c r="K80" s="140"/>
      <c r="L80" s="140"/>
      <c r="M80" s="140"/>
      <c r="N80" s="140"/>
      <c r="O80" s="140"/>
      <c r="P80" s="140"/>
      <c r="Q80" s="140"/>
      <c r="R80" s="140"/>
      <c r="S80" s="140"/>
      <c r="T80" s="140"/>
      <c r="U80" s="140"/>
      <c r="V80" s="140"/>
      <c r="W80" s="140"/>
      <c r="X80" s="140"/>
      <c r="Y80" s="140"/>
      <c r="Z80" s="137"/>
    </row>
    <row r="81" spans="1:27" ht="20.100000000000001" customHeight="1" x14ac:dyDescent="0.15">
      <c r="A81" s="115">
        <f>IFERROR(IF(OR(AND($I63="する",OR(TRIM($I81)="", NOT(OR(IFERROR(SEARCH(" ",$I81),0)&gt;0, IFERROR(SEARCH("　",$I81),0)&gt;0)))),AND($I63="しない",NOT(ISBLANK($I81)))),1001,0),3)</f>
        <v>0</v>
      </c>
      <c r="B81" s="115"/>
      <c r="C81" s="132"/>
      <c r="D81" s="133">
        <v>8</v>
      </c>
      <c r="E81" s="113" t="s">
        <v>33</v>
      </c>
      <c r="I81" s="89"/>
      <c r="J81" s="89"/>
      <c r="K81" s="89"/>
      <c r="L81" s="89"/>
      <c r="M81" s="89"/>
      <c r="N81" s="89"/>
      <c r="O81" s="89"/>
      <c r="P81" s="89"/>
      <c r="Q81" s="89"/>
      <c r="R81" s="89"/>
      <c r="S81" s="89"/>
      <c r="T81" s="89"/>
      <c r="U81" s="89"/>
      <c r="V81" s="89"/>
      <c r="W81" s="89"/>
      <c r="X81" s="89"/>
      <c r="Y81" s="89"/>
      <c r="Z81" s="137"/>
    </row>
    <row r="82" spans="1:27" ht="20.100000000000001" customHeight="1" x14ac:dyDescent="0.15">
      <c r="A82" s="115"/>
      <c r="B82" s="115"/>
      <c r="C82" s="141"/>
      <c r="D82" s="138"/>
      <c r="E82" s="138"/>
      <c r="F82" s="138"/>
      <c r="G82" s="138"/>
      <c r="H82" s="138"/>
      <c r="J82" s="140" t="s">
        <v>20</v>
      </c>
      <c r="K82" s="140"/>
      <c r="L82" s="140"/>
      <c r="M82" s="140"/>
      <c r="N82" s="140"/>
      <c r="O82" s="140"/>
      <c r="P82" s="140"/>
      <c r="Q82" s="140"/>
      <c r="R82" s="140"/>
      <c r="S82" s="140"/>
      <c r="T82" s="140"/>
      <c r="U82" s="140"/>
      <c r="V82" s="140"/>
      <c r="W82" s="140"/>
      <c r="X82" s="140"/>
      <c r="Y82" s="140"/>
      <c r="Z82" s="137"/>
    </row>
    <row r="83" spans="1:27" ht="20.100000000000001" customHeight="1" x14ac:dyDescent="0.15">
      <c r="A83" s="115">
        <f>IFERROR(IF(OR(AND($I63="する",NOT(AND(TRIM($I83)&lt;&gt;"",ISNUMBER(VALUE(SUBSTITUTE($I83,"-",""))),IFERROR(SEARCH("-",$I83),0)&gt;0))), AND($I63="しない",NOT(ISBLANK($I83)))),1001,0),3)</f>
        <v>0</v>
      </c>
      <c r="B83" s="115"/>
      <c r="C83" s="132"/>
      <c r="D83" s="133">
        <v>9</v>
      </c>
      <c r="E83" s="113" t="s">
        <v>21</v>
      </c>
      <c r="I83" s="89"/>
      <c r="J83" s="89"/>
      <c r="K83" s="89"/>
      <c r="L83" s="89"/>
      <c r="M83" s="89"/>
      <c r="O83" s="144" t="s">
        <v>22</v>
      </c>
      <c r="P83" s="1"/>
      <c r="Q83" s="113" t="s">
        <v>23</v>
      </c>
      <c r="Y83" s="139"/>
      <c r="Z83" s="137"/>
    </row>
    <row r="84" spans="1:27" ht="20.100000000000001" customHeight="1" x14ac:dyDescent="0.15">
      <c r="A84" s="115">
        <f>IFERROR(IF(AND($I63="しない",NOT(ISBLANK($P83))),1001,0),3)</f>
        <v>0</v>
      </c>
      <c r="B84" s="115"/>
      <c r="C84" s="141"/>
      <c r="D84" s="138"/>
      <c r="E84" s="138"/>
      <c r="F84" s="138"/>
      <c r="G84" s="138"/>
      <c r="H84" s="138"/>
      <c r="J84" s="140" t="s">
        <v>24</v>
      </c>
      <c r="K84" s="139"/>
      <c r="L84" s="139"/>
      <c r="M84" s="139"/>
      <c r="N84" s="139"/>
      <c r="O84" s="139"/>
      <c r="P84" s="139"/>
      <c r="Q84" s="139"/>
      <c r="R84" s="139"/>
      <c r="S84" s="139"/>
      <c r="T84" s="139"/>
      <c r="U84" s="139"/>
      <c r="V84" s="139"/>
      <c r="W84" s="139"/>
      <c r="X84" s="139"/>
      <c r="Y84" s="139"/>
      <c r="Z84" s="137"/>
    </row>
    <row r="85" spans="1:27" ht="20.100000000000001" customHeight="1" x14ac:dyDescent="0.15">
      <c r="A85" s="115">
        <f>IFERROR(IF(OR(AND($I63="する",AND(TRIM($I85)&lt;&gt;"",NOT(AND(ISNUMBER(VALUE(SUBSTITUTE($I85,"-",""))),IFERROR(SEARCH("-",$I85),0)&gt;0)))), AND($I63="しない",NOT(ISBLANK($I85)))),1001,0),3)</f>
        <v>0</v>
      </c>
      <c r="B85" s="115"/>
      <c r="C85" s="132"/>
      <c r="D85" s="133">
        <v>10</v>
      </c>
      <c r="E85" s="113" t="s">
        <v>25</v>
      </c>
      <c r="I85" s="89"/>
      <c r="J85" s="89"/>
      <c r="K85" s="89"/>
      <c r="L85" s="89"/>
      <c r="M85" s="89"/>
      <c r="N85" s="139"/>
      <c r="O85" s="139"/>
      <c r="P85" s="139"/>
      <c r="Q85" s="139"/>
      <c r="R85" s="139"/>
      <c r="S85" s="139"/>
      <c r="T85" s="139"/>
      <c r="U85" s="139"/>
      <c r="V85" s="139"/>
      <c r="W85" s="139"/>
      <c r="X85" s="139"/>
      <c r="Y85" s="139"/>
      <c r="Z85" s="137"/>
    </row>
    <row r="86" spans="1:27" ht="20.100000000000001" customHeight="1" x14ac:dyDescent="0.15">
      <c r="A86" s="115"/>
      <c r="B86" s="115"/>
      <c r="C86" s="141"/>
      <c r="D86" s="138"/>
      <c r="E86" s="138"/>
      <c r="F86" s="138"/>
      <c r="G86" s="138"/>
      <c r="H86" s="138"/>
      <c r="J86" s="140" t="s">
        <v>24</v>
      </c>
      <c r="K86" s="139"/>
      <c r="L86" s="139"/>
      <c r="M86" s="139"/>
      <c r="N86" s="139"/>
      <c r="O86" s="139"/>
      <c r="P86" s="139"/>
      <c r="Q86" s="139"/>
      <c r="R86" s="139"/>
      <c r="S86" s="139"/>
      <c r="T86" s="139"/>
      <c r="U86" s="139"/>
      <c r="V86" s="139"/>
      <c r="W86" s="139"/>
      <c r="X86" s="139"/>
      <c r="Y86" s="139"/>
      <c r="Z86" s="137"/>
    </row>
    <row r="87" spans="1:27" ht="20.100000000000001" customHeight="1" x14ac:dyDescent="0.15">
      <c r="A87" s="115">
        <f>IFERROR(IF(OR(AND($I63="する",AND(TRIM($I87)&lt;&gt;"",NOT(IFERROR(SEARCH("@",$I87),0)&gt;0))),AND($I63="しない",NOT(ISBLANK($I87)))),1001,0),3)</f>
        <v>0</v>
      </c>
      <c r="B87" s="115"/>
      <c r="C87" s="141"/>
      <c r="D87" s="133">
        <v>11</v>
      </c>
      <c r="E87" s="113" t="s">
        <v>26</v>
      </c>
      <c r="I87" s="89"/>
      <c r="J87" s="89"/>
      <c r="K87" s="89"/>
      <c r="L87" s="89"/>
      <c r="M87" s="89"/>
      <c r="N87" s="89"/>
      <c r="O87" s="89"/>
      <c r="P87" s="89"/>
      <c r="Q87" s="90"/>
      <c r="R87" s="89"/>
      <c r="S87" s="89"/>
      <c r="T87" s="89"/>
      <c r="U87" s="89"/>
      <c r="V87" s="89"/>
      <c r="W87" s="89"/>
      <c r="X87" s="89"/>
      <c r="Y87" s="89"/>
      <c r="Z87" s="137"/>
    </row>
    <row r="88" spans="1:27" ht="20.100000000000001" customHeight="1" x14ac:dyDescent="0.15">
      <c r="A88" s="115"/>
      <c r="B88" s="115"/>
      <c r="C88" s="141"/>
      <c r="D88" s="133"/>
      <c r="J88" s="145" t="s">
        <v>58</v>
      </c>
      <c r="K88" s="164"/>
      <c r="L88" s="139"/>
      <c r="M88" s="139"/>
      <c r="N88" s="139"/>
      <c r="O88" s="139"/>
      <c r="P88" s="139"/>
      <c r="Q88" s="165"/>
      <c r="R88" s="139"/>
      <c r="S88" s="139"/>
      <c r="T88" s="139"/>
      <c r="U88" s="139"/>
      <c r="V88" s="139"/>
      <c r="W88" s="139"/>
      <c r="X88" s="139"/>
      <c r="Y88" s="139"/>
      <c r="Z88" s="138"/>
      <c r="AA88" s="148"/>
    </row>
    <row r="89" spans="1:27" ht="20.100000000000001" customHeight="1" x14ac:dyDescent="0.15">
      <c r="A89" s="115"/>
      <c r="B89" s="115"/>
      <c r="C89" s="151"/>
      <c r="D89" s="152"/>
      <c r="E89" s="152"/>
      <c r="F89" s="152"/>
      <c r="G89" s="152"/>
      <c r="H89" s="152"/>
      <c r="I89" s="166"/>
      <c r="J89" s="167"/>
      <c r="K89" s="168"/>
      <c r="L89" s="167"/>
      <c r="M89" s="167"/>
      <c r="N89" s="167"/>
      <c r="O89" s="167"/>
      <c r="P89" s="167"/>
      <c r="Q89" s="169"/>
      <c r="R89" s="167"/>
      <c r="S89" s="167"/>
      <c r="T89" s="167"/>
      <c r="U89" s="167"/>
      <c r="V89" s="167"/>
      <c r="W89" s="167"/>
      <c r="X89" s="167"/>
      <c r="Y89" s="167"/>
      <c r="Z89" s="152"/>
      <c r="AA89" s="148"/>
    </row>
    <row r="90" spans="1:27" ht="20.100000000000001" customHeight="1" x14ac:dyDescent="0.15">
      <c r="A90" s="115"/>
      <c r="B90" s="115"/>
      <c r="C90" s="138"/>
      <c r="D90" s="138"/>
      <c r="E90" s="138"/>
      <c r="F90" s="138"/>
      <c r="G90" s="138"/>
      <c r="H90" s="138"/>
      <c r="I90" s="156"/>
      <c r="J90" s="138"/>
      <c r="K90" s="170"/>
      <c r="L90" s="138"/>
      <c r="M90" s="138"/>
      <c r="N90" s="138"/>
      <c r="O90" s="138"/>
      <c r="P90" s="138"/>
      <c r="Q90" s="138"/>
      <c r="R90" s="138"/>
      <c r="S90" s="138"/>
      <c r="T90" s="138"/>
      <c r="U90" s="138"/>
      <c r="V90" s="138"/>
      <c r="W90" s="138"/>
      <c r="X90" s="138"/>
      <c r="Y90" s="138"/>
      <c r="Z90" s="138"/>
    </row>
    <row r="91" spans="1:27" ht="15.75" hidden="1" customHeight="1" x14ac:dyDescent="0.15">
      <c r="A91" s="115"/>
      <c r="B91" s="115"/>
      <c r="C91" s="138"/>
      <c r="D91" s="138"/>
      <c r="E91" s="138"/>
      <c r="F91" s="138"/>
      <c r="G91" s="138"/>
      <c r="H91" s="138"/>
      <c r="I91" s="156"/>
      <c r="J91" s="138"/>
      <c r="K91" s="170"/>
      <c r="L91" s="138"/>
      <c r="M91" s="138"/>
      <c r="N91" s="138"/>
      <c r="O91" s="138"/>
      <c r="P91" s="138"/>
      <c r="Q91" s="138"/>
      <c r="R91" s="138"/>
      <c r="S91" s="138"/>
      <c r="T91" s="138"/>
      <c r="U91" s="138"/>
      <c r="V91" s="138"/>
      <c r="W91" s="138"/>
      <c r="X91" s="138"/>
      <c r="Y91" s="138"/>
      <c r="Z91" s="138"/>
    </row>
    <row r="92" spans="1:27" ht="15.75" hidden="1" customHeight="1" x14ac:dyDescent="0.15">
      <c r="A92" s="115"/>
      <c r="B92" s="115"/>
      <c r="C92" s="138"/>
      <c r="D92" s="138"/>
      <c r="E92" s="138"/>
      <c r="F92" s="138"/>
      <c r="G92" s="138"/>
      <c r="H92" s="138"/>
      <c r="I92" s="156"/>
      <c r="J92" s="138"/>
      <c r="K92" s="170"/>
      <c r="L92" s="138"/>
      <c r="M92" s="138"/>
      <c r="N92" s="138"/>
      <c r="O92" s="138"/>
      <c r="P92" s="138"/>
      <c r="Q92" s="138"/>
      <c r="R92" s="138"/>
      <c r="S92" s="138"/>
      <c r="T92" s="138"/>
      <c r="U92" s="138"/>
      <c r="V92" s="138"/>
      <c r="W92" s="138"/>
      <c r="X92" s="138"/>
      <c r="Y92" s="138"/>
      <c r="Z92" s="138"/>
    </row>
    <row r="93" spans="1:27" ht="15.75" hidden="1" customHeight="1" x14ac:dyDescent="0.15">
      <c r="A93" s="115"/>
      <c r="B93" s="115"/>
      <c r="C93" s="138"/>
      <c r="D93" s="138"/>
      <c r="E93" s="138"/>
      <c r="F93" s="138"/>
      <c r="G93" s="138"/>
      <c r="H93" s="138"/>
      <c r="I93" s="156"/>
      <c r="J93" s="138"/>
      <c r="K93" s="170"/>
      <c r="L93" s="138"/>
      <c r="M93" s="138"/>
      <c r="N93" s="138"/>
      <c r="O93" s="138"/>
      <c r="P93" s="138"/>
      <c r="Q93" s="138"/>
      <c r="R93" s="138"/>
      <c r="S93" s="138"/>
      <c r="T93" s="138"/>
      <c r="U93" s="138"/>
      <c r="V93" s="138"/>
      <c r="W93" s="138"/>
      <c r="X93" s="138"/>
      <c r="Y93" s="138"/>
      <c r="Z93" s="138"/>
    </row>
    <row r="94" spans="1:27" ht="15.75" hidden="1" customHeight="1" x14ac:dyDescent="0.15">
      <c r="A94" s="115"/>
      <c r="B94" s="115"/>
      <c r="C94" s="138"/>
      <c r="D94" s="138"/>
      <c r="E94" s="138"/>
      <c r="F94" s="138"/>
      <c r="G94" s="138"/>
      <c r="H94" s="138"/>
      <c r="I94" s="156"/>
      <c r="J94" s="138"/>
      <c r="K94" s="170"/>
      <c r="L94" s="138"/>
      <c r="M94" s="138"/>
      <c r="N94" s="138"/>
      <c r="O94" s="138"/>
      <c r="P94" s="138"/>
      <c r="Q94" s="138"/>
      <c r="R94" s="138"/>
      <c r="S94" s="138"/>
      <c r="T94" s="138"/>
      <c r="U94" s="138"/>
      <c r="V94" s="138"/>
      <c r="W94" s="138"/>
      <c r="X94" s="138"/>
      <c r="Y94" s="138"/>
      <c r="Z94" s="138"/>
    </row>
    <row r="95" spans="1:27" ht="15.75" hidden="1" customHeight="1" x14ac:dyDescent="0.15">
      <c r="A95" s="115"/>
      <c r="B95" s="115"/>
      <c r="C95" s="138"/>
      <c r="D95" s="138"/>
      <c r="E95" s="138"/>
      <c r="F95" s="138"/>
      <c r="G95" s="138"/>
      <c r="H95" s="138"/>
      <c r="I95" s="156"/>
      <c r="J95" s="138"/>
      <c r="K95" s="170"/>
      <c r="L95" s="138"/>
      <c r="M95" s="138"/>
      <c r="N95" s="138"/>
      <c r="O95" s="138"/>
      <c r="P95" s="138"/>
      <c r="Q95" s="138"/>
      <c r="R95" s="138"/>
      <c r="S95" s="138"/>
      <c r="T95" s="138"/>
      <c r="U95" s="138"/>
      <c r="V95" s="138"/>
      <c r="W95" s="138"/>
      <c r="X95" s="138"/>
      <c r="Y95" s="138"/>
      <c r="Z95" s="138"/>
    </row>
    <row r="96" spans="1:27" ht="15.75" hidden="1" customHeight="1" x14ac:dyDescent="0.15">
      <c r="A96" s="115"/>
      <c r="B96" s="115"/>
      <c r="C96" s="138"/>
      <c r="D96" s="138"/>
      <c r="E96" s="138"/>
      <c r="F96" s="138"/>
      <c r="G96" s="138"/>
      <c r="H96" s="138"/>
      <c r="I96" s="156"/>
      <c r="J96" s="138"/>
      <c r="K96" s="170"/>
      <c r="L96" s="138"/>
      <c r="M96" s="138"/>
      <c r="N96" s="138"/>
      <c r="O96" s="138"/>
      <c r="P96" s="138"/>
      <c r="Q96" s="138"/>
      <c r="R96" s="138"/>
      <c r="S96" s="138"/>
      <c r="T96" s="138"/>
      <c r="U96" s="138"/>
      <c r="V96" s="138"/>
      <c r="W96" s="138"/>
      <c r="X96" s="138"/>
      <c r="Y96" s="138"/>
      <c r="Z96" s="138"/>
    </row>
    <row r="97" spans="1:26" ht="15.75" hidden="1" customHeight="1" x14ac:dyDescent="0.15">
      <c r="A97" s="115"/>
      <c r="B97" s="115"/>
      <c r="C97" s="138"/>
      <c r="D97" s="138"/>
      <c r="E97" s="138"/>
      <c r="F97" s="138"/>
      <c r="G97" s="138"/>
      <c r="H97" s="138"/>
      <c r="I97" s="156"/>
      <c r="J97" s="138"/>
      <c r="K97" s="170"/>
      <c r="L97" s="138"/>
      <c r="M97" s="138"/>
      <c r="N97" s="138"/>
      <c r="O97" s="138"/>
      <c r="P97" s="138"/>
      <c r="Q97" s="138"/>
      <c r="R97" s="138"/>
      <c r="S97" s="138"/>
      <c r="T97" s="138"/>
      <c r="U97" s="138"/>
      <c r="V97" s="138"/>
      <c r="W97" s="138"/>
      <c r="X97" s="138"/>
      <c r="Y97" s="138"/>
      <c r="Z97" s="138"/>
    </row>
    <row r="98" spans="1:26" ht="15.75" hidden="1" customHeight="1" x14ac:dyDescent="0.15">
      <c r="A98" s="115"/>
      <c r="B98" s="115"/>
      <c r="C98" s="138"/>
      <c r="D98" s="138"/>
      <c r="E98" s="138"/>
      <c r="F98" s="138"/>
      <c r="G98" s="138"/>
      <c r="H98" s="138"/>
      <c r="I98" s="156"/>
      <c r="J98" s="138"/>
      <c r="K98" s="170"/>
      <c r="L98" s="138"/>
      <c r="M98" s="138"/>
      <c r="N98" s="138"/>
      <c r="O98" s="138"/>
      <c r="P98" s="138"/>
      <c r="Q98" s="138"/>
      <c r="R98" s="138"/>
      <c r="S98" s="138"/>
      <c r="T98" s="138"/>
      <c r="U98" s="138"/>
      <c r="V98" s="138"/>
      <c r="W98" s="138"/>
      <c r="X98" s="138"/>
      <c r="Y98" s="138"/>
      <c r="Z98" s="138"/>
    </row>
    <row r="99" spans="1:26" ht="15.75" hidden="1" customHeight="1" x14ac:dyDescent="0.15">
      <c r="A99" s="115"/>
      <c r="B99" s="115"/>
      <c r="C99" s="138"/>
      <c r="D99" s="138"/>
      <c r="E99" s="138"/>
      <c r="F99" s="138"/>
      <c r="G99" s="138"/>
      <c r="H99" s="138"/>
      <c r="I99" s="156"/>
      <c r="J99" s="138"/>
      <c r="K99" s="170"/>
      <c r="L99" s="138"/>
      <c r="M99" s="138"/>
      <c r="N99" s="138"/>
      <c r="O99" s="138"/>
      <c r="P99" s="138"/>
      <c r="Q99" s="138"/>
      <c r="R99" s="138"/>
      <c r="S99" s="138"/>
      <c r="T99" s="138"/>
      <c r="U99" s="138"/>
      <c r="V99" s="138"/>
      <c r="W99" s="138"/>
      <c r="X99" s="138"/>
      <c r="Y99" s="138"/>
      <c r="Z99" s="138"/>
    </row>
    <row r="100" spans="1:26" ht="15.75" hidden="1" customHeight="1" x14ac:dyDescent="0.15">
      <c r="A100" s="115"/>
      <c r="B100" s="115"/>
      <c r="C100" s="138"/>
      <c r="D100" s="138"/>
      <c r="E100" s="138"/>
      <c r="F100" s="138"/>
      <c r="G100" s="138"/>
      <c r="H100" s="138"/>
      <c r="I100" s="156"/>
      <c r="J100" s="138"/>
      <c r="K100" s="170"/>
      <c r="L100" s="138"/>
      <c r="M100" s="138"/>
      <c r="N100" s="138"/>
      <c r="O100" s="138"/>
      <c r="P100" s="138"/>
      <c r="Q100" s="138"/>
      <c r="R100" s="138"/>
      <c r="S100" s="138"/>
      <c r="T100" s="138"/>
      <c r="U100" s="138"/>
      <c r="V100" s="138"/>
      <c r="W100" s="138"/>
      <c r="X100" s="138"/>
      <c r="Y100" s="138"/>
      <c r="Z100" s="138"/>
    </row>
    <row r="101" spans="1:26" ht="15.75" hidden="1" customHeight="1" x14ac:dyDescent="0.15">
      <c r="A101" s="115"/>
      <c r="B101" s="115"/>
      <c r="C101" s="138"/>
      <c r="D101" s="138"/>
      <c r="E101" s="138"/>
      <c r="F101" s="138"/>
      <c r="G101" s="138"/>
      <c r="H101" s="138"/>
      <c r="I101" s="156"/>
      <c r="J101" s="138"/>
      <c r="K101" s="170"/>
      <c r="L101" s="138"/>
      <c r="M101" s="138"/>
      <c r="N101" s="138"/>
      <c r="O101" s="138"/>
      <c r="P101" s="138"/>
      <c r="Q101" s="138"/>
      <c r="R101" s="138"/>
      <c r="S101" s="138"/>
      <c r="T101" s="138"/>
      <c r="U101" s="138"/>
      <c r="V101" s="138"/>
      <c r="W101" s="138"/>
      <c r="X101" s="138"/>
      <c r="Y101" s="138"/>
      <c r="Z101" s="138"/>
    </row>
    <row r="102" spans="1:26" ht="15.75" hidden="1" customHeight="1" x14ac:dyDescent="0.15">
      <c r="A102" s="115"/>
      <c r="B102" s="115"/>
      <c r="C102" s="138"/>
      <c r="D102" s="138"/>
      <c r="E102" s="138"/>
      <c r="F102" s="138"/>
      <c r="G102" s="138"/>
      <c r="H102" s="138"/>
      <c r="I102" s="156"/>
      <c r="J102" s="138"/>
      <c r="K102" s="170"/>
      <c r="L102" s="138"/>
      <c r="M102" s="138"/>
      <c r="N102" s="138"/>
      <c r="O102" s="138"/>
      <c r="P102" s="138"/>
      <c r="Q102" s="138"/>
      <c r="R102" s="138"/>
      <c r="S102" s="138"/>
      <c r="T102" s="138"/>
      <c r="U102" s="138"/>
      <c r="V102" s="138"/>
      <c r="W102" s="138"/>
      <c r="X102" s="138"/>
      <c r="Y102" s="138"/>
      <c r="Z102" s="138"/>
    </row>
    <row r="103" spans="1:26" ht="15.75" hidden="1" customHeight="1" x14ac:dyDescent="0.15">
      <c r="A103" s="115"/>
      <c r="B103" s="115"/>
      <c r="C103" s="138"/>
      <c r="D103" s="138"/>
      <c r="E103" s="138"/>
      <c r="F103" s="138"/>
      <c r="G103" s="138"/>
      <c r="H103" s="138"/>
      <c r="I103" s="156"/>
      <c r="J103" s="138"/>
      <c r="K103" s="170"/>
      <c r="L103" s="138"/>
      <c r="M103" s="138"/>
      <c r="N103" s="138"/>
      <c r="O103" s="138"/>
      <c r="P103" s="138"/>
      <c r="Q103" s="138"/>
      <c r="R103" s="138"/>
      <c r="S103" s="138"/>
      <c r="T103" s="138"/>
      <c r="U103" s="138"/>
      <c r="V103" s="138"/>
      <c r="W103" s="138"/>
      <c r="X103" s="138"/>
      <c r="Y103" s="138"/>
      <c r="Z103" s="138"/>
    </row>
    <row r="104" spans="1:26" ht="15.75" hidden="1" customHeight="1" x14ac:dyDescent="0.15">
      <c r="A104" s="115"/>
      <c r="B104" s="115"/>
      <c r="C104" s="138"/>
      <c r="D104" s="138"/>
      <c r="E104" s="138"/>
      <c r="F104" s="138"/>
      <c r="G104" s="138"/>
      <c r="H104" s="138"/>
      <c r="I104" s="156"/>
      <c r="J104" s="138"/>
      <c r="K104" s="170"/>
      <c r="L104" s="138"/>
      <c r="M104" s="138"/>
      <c r="N104" s="138"/>
      <c r="O104" s="138"/>
      <c r="P104" s="138"/>
      <c r="Q104" s="138"/>
      <c r="R104" s="138"/>
      <c r="S104" s="138"/>
      <c r="T104" s="138"/>
      <c r="U104" s="138"/>
      <c r="V104" s="138"/>
      <c r="W104" s="138"/>
      <c r="X104" s="138"/>
      <c r="Y104" s="138"/>
      <c r="Z104" s="138"/>
    </row>
    <row r="105" spans="1:26" ht="15.75" hidden="1" customHeight="1" x14ac:dyDescent="0.15">
      <c r="A105" s="115"/>
      <c r="B105" s="115"/>
      <c r="C105" s="138"/>
      <c r="D105" s="138"/>
      <c r="E105" s="138"/>
      <c r="F105" s="138"/>
      <c r="G105" s="138"/>
      <c r="H105" s="138"/>
      <c r="I105" s="156"/>
      <c r="J105" s="138"/>
      <c r="K105" s="170"/>
      <c r="L105" s="138"/>
      <c r="M105" s="138"/>
      <c r="N105" s="138"/>
      <c r="O105" s="138"/>
      <c r="P105" s="138"/>
      <c r="Q105" s="138"/>
      <c r="R105" s="138"/>
      <c r="S105" s="138"/>
      <c r="T105" s="138"/>
      <c r="U105" s="138"/>
      <c r="V105" s="138"/>
      <c r="W105" s="138"/>
      <c r="X105" s="138"/>
      <c r="Y105" s="138"/>
      <c r="Z105" s="138"/>
    </row>
    <row r="106" spans="1:26" ht="15.75" hidden="1" customHeight="1" x14ac:dyDescent="0.15">
      <c r="A106" s="115"/>
      <c r="B106" s="115"/>
      <c r="C106" s="138"/>
      <c r="D106" s="138"/>
      <c r="E106" s="138"/>
      <c r="F106" s="138"/>
      <c r="G106" s="138"/>
      <c r="H106" s="138"/>
      <c r="I106" s="156"/>
      <c r="J106" s="138"/>
      <c r="K106" s="170"/>
      <c r="L106" s="138"/>
      <c r="M106" s="138"/>
      <c r="N106" s="138"/>
      <c r="O106" s="138"/>
      <c r="P106" s="138"/>
      <c r="Q106" s="138"/>
      <c r="R106" s="138"/>
      <c r="S106" s="138"/>
      <c r="T106" s="138"/>
      <c r="U106" s="138"/>
      <c r="V106" s="138"/>
      <c r="W106" s="138"/>
      <c r="X106" s="138"/>
      <c r="Y106" s="138"/>
      <c r="Z106" s="138"/>
    </row>
    <row r="107" spans="1:26" ht="15.75" hidden="1" customHeight="1" x14ac:dyDescent="0.15">
      <c r="A107" s="115"/>
      <c r="B107" s="115"/>
      <c r="C107" s="138"/>
      <c r="D107" s="138"/>
      <c r="E107" s="138"/>
      <c r="F107" s="138"/>
      <c r="G107" s="138"/>
      <c r="H107" s="138"/>
      <c r="I107" s="156"/>
      <c r="J107" s="138"/>
      <c r="K107" s="170"/>
      <c r="L107" s="138"/>
      <c r="M107" s="138"/>
      <c r="N107" s="138"/>
      <c r="O107" s="138"/>
      <c r="P107" s="138"/>
      <c r="Q107" s="138"/>
      <c r="R107" s="138"/>
      <c r="S107" s="138"/>
      <c r="T107" s="138"/>
      <c r="U107" s="138"/>
      <c r="V107" s="138"/>
      <c r="W107" s="138"/>
      <c r="X107" s="138"/>
      <c r="Y107" s="138"/>
      <c r="Z107" s="138"/>
    </row>
    <row r="108" spans="1:26" ht="20.100000000000001" customHeight="1" x14ac:dyDescent="0.15">
      <c r="A108" s="115"/>
      <c r="B108" s="115"/>
      <c r="C108" s="138"/>
      <c r="D108" s="138"/>
      <c r="E108" s="138"/>
      <c r="F108" s="138"/>
      <c r="G108" s="138"/>
      <c r="H108" s="138"/>
      <c r="I108" s="156"/>
      <c r="J108" s="138"/>
      <c r="K108" s="170"/>
      <c r="L108" s="138"/>
      <c r="M108" s="138"/>
      <c r="N108" s="138"/>
      <c r="O108" s="138"/>
      <c r="P108" s="138"/>
      <c r="Q108" s="138"/>
      <c r="R108" s="138"/>
      <c r="S108" s="138"/>
      <c r="T108" s="138"/>
      <c r="U108" s="138"/>
      <c r="V108" s="138"/>
      <c r="W108" s="138"/>
      <c r="X108" s="138"/>
      <c r="Y108" s="138"/>
      <c r="Z108" s="138"/>
    </row>
    <row r="109" spans="1:26" ht="20.100000000000001" customHeight="1" x14ac:dyDescent="0.15">
      <c r="A109" s="115"/>
      <c r="B109" s="115"/>
      <c r="C109" s="125" t="s">
        <v>34</v>
      </c>
      <c r="D109" s="126"/>
      <c r="E109" s="126"/>
      <c r="F109" s="126"/>
      <c r="G109" s="126"/>
      <c r="H109" s="127"/>
      <c r="Q109" s="171"/>
    </row>
    <row r="110" spans="1:26" ht="15" customHeight="1" x14ac:dyDescent="0.15">
      <c r="A110" s="115"/>
      <c r="B110" s="115"/>
      <c r="C110" s="172"/>
      <c r="D110" s="173"/>
      <c r="E110" s="173"/>
      <c r="F110" s="173"/>
      <c r="G110" s="173"/>
      <c r="H110" s="173"/>
      <c r="I110" s="174"/>
      <c r="J110" s="130"/>
      <c r="K110" s="174"/>
      <c r="L110" s="130"/>
      <c r="M110" s="130"/>
      <c r="N110" s="130"/>
      <c r="O110" s="130"/>
      <c r="P110" s="130"/>
      <c r="Q110" s="175"/>
      <c r="R110" s="130"/>
      <c r="S110" s="130"/>
      <c r="T110" s="130"/>
      <c r="U110" s="130"/>
      <c r="V110" s="130"/>
      <c r="W110" s="130"/>
      <c r="X110" s="130"/>
      <c r="Y110" s="130"/>
      <c r="Z110" s="131"/>
    </row>
    <row r="111" spans="1:26" ht="30" customHeight="1" x14ac:dyDescent="0.15">
      <c r="A111" s="115"/>
      <c r="B111" s="115"/>
      <c r="C111" s="172"/>
      <c r="D111" s="176" t="s">
        <v>54</v>
      </c>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37"/>
    </row>
    <row r="112" spans="1:26" ht="20.100000000000001" customHeight="1" x14ac:dyDescent="0.15">
      <c r="A112" s="115"/>
      <c r="B112" s="115"/>
      <c r="C112" s="132"/>
      <c r="D112" s="133">
        <v>1</v>
      </c>
      <c r="E112" s="113" t="s">
        <v>35</v>
      </c>
      <c r="I112" s="89"/>
      <c r="J112" s="89"/>
      <c r="K112" s="89"/>
      <c r="L112" s="89"/>
      <c r="M112" s="89"/>
      <c r="N112" s="89"/>
      <c r="O112" s="89"/>
      <c r="P112" s="89"/>
      <c r="Q112" s="102"/>
      <c r="R112" s="89"/>
      <c r="S112" s="89"/>
      <c r="T112" s="89"/>
      <c r="U112" s="89"/>
      <c r="V112" s="89"/>
      <c r="W112" s="89"/>
      <c r="X112" s="89"/>
      <c r="Y112" s="89"/>
      <c r="Z112" s="137"/>
    </row>
    <row r="113" spans="1:26" ht="20.100000000000001" customHeight="1" x14ac:dyDescent="0.15">
      <c r="A113" s="115"/>
      <c r="B113" s="115"/>
      <c r="C113" s="132"/>
      <c r="D113" s="133"/>
      <c r="E113" s="138"/>
      <c r="F113" s="138"/>
      <c r="G113" s="138"/>
      <c r="H113" s="138"/>
      <c r="J113" s="140" t="s">
        <v>36</v>
      </c>
      <c r="K113" s="164"/>
      <c r="L113" s="139"/>
      <c r="M113" s="139"/>
      <c r="N113" s="139"/>
      <c r="O113" s="139"/>
      <c r="P113" s="139"/>
      <c r="Q113" s="177"/>
      <c r="R113" s="139"/>
      <c r="S113" s="139"/>
      <c r="T113" s="139"/>
      <c r="U113" s="139"/>
      <c r="V113" s="139"/>
      <c r="W113" s="139"/>
      <c r="X113" s="139"/>
      <c r="Y113" s="139"/>
      <c r="Z113" s="137"/>
    </row>
    <row r="114" spans="1:26" ht="20.100000000000001" customHeight="1" x14ac:dyDescent="0.15">
      <c r="A114" s="115">
        <f>IFERROR(IF(AND(TRIM($I114)&lt;&gt;"", NOT(OR(IFERROR(SEARCH(" ",$I114),0)&gt;0, IFERROR(SEARCH("　",$I114),0)&gt;0))),1001,0),3)</f>
        <v>0</v>
      </c>
      <c r="B114" s="115"/>
      <c r="C114" s="132"/>
      <c r="D114" s="133">
        <f>D112+1</f>
        <v>2</v>
      </c>
      <c r="E114" s="113" t="s">
        <v>46</v>
      </c>
      <c r="I114" s="89"/>
      <c r="J114" s="89"/>
      <c r="K114" s="89"/>
      <c r="L114" s="89"/>
      <c r="M114" s="89"/>
      <c r="N114" s="89"/>
      <c r="O114" s="89"/>
      <c r="P114" s="89"/>
      <c r="Q114" s="89"/>
      <c r="R114" s="89"/>
      <c r="S114" s="89"/>
      <c r="T114" s="89"/>
      <c r="U114" s="89"/>
      <c r="V114" s="89"/>
      <c r="W114" s="89"/>
      <c r="X114" s="89"/>
      <c r="Y114" s="89"/>
      <c r="Z114" s="137"/>
    </row>
    <row r="115" spans="1:26" ht="20.100000000000001" customHeight="1" x14ac:dyDescent="0.15">
      <c r="A115" s="115"/>
      <c r="B115" s="115"/>
      <c r="C115" s="132"/>
      <c r="D115" s="133"/>
      <c r="E115" s="138"/>
      <c r="F115" s="138"/>
      <c r="G115" s="138"/>
      <c r="H115" s="138"/>
      <c r="J115" s="140" t="s">
        <v>18</v>
      </c>
      <c r="K115" s="140"/>
      <c r="L115" s="140"/>
      <c r="M115" s="140"/>
      <c r="N115" s="140"/>
      <c r="O115" s="140"/>
      <c r="P115" s="140"/>
      <c r="Q115" s="140"/>
      <c r="R115" s="140"/>
      <c r="S115" s="140"/>
      <c r="T115" s="140"/>
      <c r="U115" s="140"/>
      <c r="V115" s="140"/>
      <c r="W115" s="140"/>
      <c r="X115" s="140"/>
      <c r="Y115" s="140"/>
      <c r="Z115" s="137"/>
    </row>
    <row r="116" spans="1:26" ht="20.100000000000001" customHeight="1" x14ac:dyDescent="0.15">
      <c r="A116" s="115">
        <f>IFERROR(IF(AND(TRIM($I116)&lt;&gt;"", NOT(OR(IFERROR(SEARCH(" ",$I116),0)&gt;0, IFERROR(SEARCH("　",$I116),0)&gt;0))),1001,0),3)</f>
        <v>0</v>
      </c>
      <c r="B116" s="115"/>
      <c r="C116" s="132"/>
      <c r="D116" s="133">
        <f>D114+1</f>
        <v>3</v>
      </c>
      <c r="E116" s="113" t="s">
        <v>47</v>
      </c>
      <c r="I116" s="89"/>
      <c r="J116" s="89"/>
      <c r="K116" s="89"/>
      <c r="L116" s="89"/>
      <c r="M116" s="89"/>
      <c r="N116" s="89"/>
      <c r="O116" s="89"/>
      <c r="P116" s="89"/>
      <c r="Q116" s="89"/>
      <c r="R116" s="89"/>
      <c r="S116" s="89"/>
      <c r="T116" s="89"/>
      <c r="U116" s="89"/>
      <c r="V116" s="89"/>
      <c r="W116" s="89"/>
      <c r="X116" s="89"/>
      <c r="Y116" s="89"/>
      <c r="Z116" s="137"/>
    </row>
    <row r="117" spans="1:26" ht="20.100000000000001" customHeight="1" x14ac:dyDescent="0.15">
      <c r="A117" s="115"/>
      <c r="B117" s="115"/>
      <c r="C117" s="132"/>
      <c r="D117" s="138"/>
      <c r="E117" s="138"/>
      <c r="F117" s="138"/>
      <c r="G117" s="138"/>
      <c r="H117" s="138"/>
      <c r="J117" s="140" t="s">
        <v>20</v>
      </c>
      <c r="K117" s="140"/>
      <c r="L117" s="140"/>
      <c r="M117" s="140"/>
      <c r="N117" s="140"/>
      <c r="O117" s="140"/>
      <c r="P117" s="140"/>
      <c r="Q117" s="140"/>
      <c r="R117" s="140"/>
      <c r="S117" s="140"/>
      <c r="T117" s="140"/>
      <c r="U117" s="140"/>
      <c r="V117" s="140"/>
      <c r="W117" s="140"/>
      <c r="X117" s="140"/>
      <c r="Y117" s="140"/>
      <c r="Z117" s="137"/>
    </row>
    <row r="118" spans="1:26" ht="20.100000000000001" customHeight="1" x14ac:dyDescent="0.15">
      <c r="A118" s="115"/>
      <c r="B118" s="115"/>
      <c r="C118" s="132"/>
      <c r="D118" s="133">
        <f>D116+1</f>
        <v>4</v>
      </c>
      <c r="E118" s="113" t="s">
        <v>13</v>
      </c>
      <c r="I118" s="95"/>
      <c r="J118" s="96"/>
      <c r="K118" s="96"/>
      <c r="L118" s="96"/>
      <c r="M118" s="96"/>
      <c r="N118" s="138"/>
      <c r="O118" s="138"/>
      <c r="P118" s="138"/>
      <c r="Q118" s="138"/>
      <c r="R118" s="138"/>
      <c r="S118" s="138"/>
      <c r="T118" s="138"/>
      <c r="U118" s="138"/>
      <c r="V118" s="138"/>
      <c r="W118" s="138"/>
      <c r="X118" s="138"/>
      <c r="Y118" s="138"/>
      <c r="Z118" s="137"/>
    </row>
    <row r="119" spans="1:26" ht="20.100000000000001" customHeight="1" x14ac:dyDescent="0.15">
      <c r="A119" s="115"/>
      <c r="B119" s="115"/>
      <c r="C119" s="132"/>
      <c r="D119" s="133"/>
      <c r="E119" s="138"/>
      <c r="F119" s="138"/>
      <c r="G119" s="138"/>
      <c r="H119" s="138"/>
      <c r="J119" s="140" t="s">
        <v>61</v>
      </c>
      <c r="K119" s="139"/>
      <c r="L119" s="139"/>
      <c r="M119" s="139"/>
      <c r="N119" s="139"/>
      <c r="O119" s="139"/>
      <c r="P119" s="139"/>
      <c r="Q119" s="139"/>
      <c r="R119" s="139"/>
      <c r="S119" s="139"/>
      <c r="T119" s="139"/>
      <c r="U119" s="139"/>
      <c r="V119" s="139"/>
      <c r="W119" s="139"/>
      <c r="X119" s="139"/>
      <c r="Y119" s="139"/>
      <c r="Z119" s="137"/>
    </row>
    <row r="120" spans="1:26" ht="20.100000000000001" customHeight="1" x14ac:dyDescent="0.15">
      <c r="A120" s="115">
        <f>IFERROR(IF(AND(TRIM($I120)&lt;&gt;"", AND(OR(ISERROR(FIND("@"&amp;LEFT($I120,3)&amp;"@", 都道府県3))=FALSE, ISERROR(FIND("@"&amp;LEFT($I120,4)&amp;"@",都道府県4))=FALSE))=FALSE),1001,0),3)</f>
        <v>0</v>
      </c>
      <c r="B120" s="115"/>
      <c r="C120" s="132"/>
      <c r="D120" s="133">
        <f>D118+1</f>
        <v>5</v>
      </c>
      <c r="E120" s="113" t="s">
        <v>14</v>
      </c>
      <c r="I120" s="97"/>
      <c r="J120" s="97"/>
      <c r="K120" s="97"/>
      <c r="L120" s="97"/>
      <c r="M120" s="97"/>
      <c r="N120" s="97"/>
      <c r="O120" s="97"/>
      <c r="P120" s="97"/>
      <c r="Q120" s="98"/>
      <c r="R120" s="97"/>
      <c r="S120" s="97"/>
      <c r="T120" s="97"/>
      <c r="U120" s="97"/>
      <c r="V120" s="97"/>
      <c r="W120" s="97"/>
      <c r="X120" s="97"/>
      <c r="Y120" s="97"/>
      <c r="Z120" s="137"/>
    </row>
    <row r="121" spans="1:26" ht="20.100000000000001" customHeight="1" x14ac:dyDescent="0.15">
      <c r="A121" s="115"/>
      <c r="B121" s="115"/>
      <c r="C121" s="132"/>
      <c r="D121" s="133"/>
      <c r="E121" s="138"/>
      <c r="F121" s="138"/>
      <c r="G121" s="138"/>
      <c r="H121" s="138"/>
      <c r="J121" s="140" t="s">
        <v>48</v>
      </c>
      <c r="K121" s="139"/>
      <c r="L121" s="139"/>
      <c r="M121" s="139"/>
      <c r="N121" s="139"/>
      <c r="O121" s="139"/>
      <c r="P121" s="139"/>
      <c r="Q121" s="139"/>
      <c r="R121" s="139"/>
      <c r="S121" s="139"/>
      <c r="T121" s="139"/>
      <c r="U121" s="139"/>
      <c r="V121" s="139"/>
      <c r="W121" s="139"/>
      <c r="X121" s="139"/>
      <c r="Y121" s="139"/>
      <c r="Z121" s="137"/>
    </row>
    <row r="122" spans="1:26" ht="20.100000000000001" customHeight="1" x14ac:dyDescent="0.15">
      <c r="A122" s="115">
        <f>IFERROR(IF(AND(TRIM($I122)&lt;&gt;"", NOT(AND(ISNUMBER(VALUE(SUBSTITUTE($I122,"-",""))), IFERROR(SEARCH("-",$I122),0)&gt;0))),1001,0),3)</f>
        <v>0</v>
      </c>
      <c r="B122" s="115"/>
      <c r="C122" s="132"/>
      <c r="D122" s="133">
        <f>D120+1</f>
        <v>6</v>
      </c>
      <c r="E122" s="113" t="s">
        <v>21</v>
      </c>
      <c r="I122" s="89"/>
      <c r="J122" s="89"/>
      <c r="K122" s="89"/>
      <c r="L122" s="89"/>
      <c r="M122" s="89"/>
      <c r="O122" s="144" t="s">
        <v>22</v>
      </c>
      <c r="P122" s="1"/>
      <c r="Q122" s="113" t="s">
        <v>23</v>
      </c>
      <c r="Y122" s="139"/>
      <c r="Z122" s="137"/>
    </row>
    <row r="123" spans="1:26" ht="20.100000000000001" customHeight="1" x14ac:dyDescent="0.15">
      <c r="A123" s="115"/>
      <c r="B123" s="115"/>
      <c r="C123" s="141"/>
      <c r="D123" s="138"/>
      <c r="E123" s="138"/>
      <c r="F123" s="138"/>
      <c r="G123" s="138"/>
      <c r="H123" s="138"/>
      <c r="J123" s="140" t="s">
        <v>49</v>
      </c>
      <c r="K123" s="139"/>
      <c r="L123" s="139"/>
      <c r="M123" s="139"/>
      <c r="N123" s="139"/>
      <c r="O123" s="139"/>
      <c r="P123" s="139"/>
      <c r="Q123" s="139"/>
      <c r="R123" s="139"/>
      <c r="S123" s="139"/>
      <c r="T123" s="139"/>
      <c r="U123" s="139"/>
      <c r="V123" s="139"/>
      <c r="W123" s="139"/>
      <c r="X123" s="139"/>
      <c r="Y123" s="139"/>
      <c r="Z123" s="137"/>
    </row>
    <row r="124" spans="1:26" ht="20.100000000000001" customHeight="1" x14ac:dyDescent="0.15">
      <c r="A124" s="115">
        <f>IFERROR(IF(AND(TRIM($I124)&lt;&gt;"", NOT(AND(ISNUMBER(VALUE(SUBSTITUTE($I124,"-",""))), IFERROR(SEARCH("-",$I124),0)&gt;0))),1001,0),3)</f>
        <v>0</v>
      </c>
      <c r="B124" s="115"/>
      <c r="C124" s="132"/>
      <c r="D124" s="133">
        <f>D122+1</f>
        <v>7</v>
      </c>
      <c r="E124" s="113" t="s">
        <v>25</v>
      </c>
      <c r="I124" s="89"/>
      <c r="J124" s="89"/>
      <c r="K124" s="89"/>
      <c r="L124" s="89"/>
      <c r="M124" s="89"/>
      <c r="N124" s="139"/>
      <c r="O124" s="139"/>
      <c r="P124" s="139"/>
      <c r="Q124" s="139"/>
      <c r="R124" s="139"/>
      <c r="S124" s="139"/>
      <c r="T124" s="139"/>
      <c r="U124" s="139"/>
      <c r="V124" s="139"/>
      <c r="W124" s="139"/>
      <c r="X124" s="139"/>
      <c r="Y124" s="139"/>
      <c r="Z124" s="137"/>
    </row>
    <row r="125" spans="1:26" ht="20.100000000000001" customHeight="1" x14ac:dyDescent="0.15">
      <c r="A125" s="115"/>
      <c r="B125" s="115"/>
      <c r="C125" s="141"/>
      <c r="D125" s="138"/>
      <c r="E125" s="138"/>
      <c r="F125" s="138"/>
      <c r="G125" s="138"/>
      <c r="H125" s="138"/>
      <c r="J125" s="140" t="s">
        <v>49</v>
      </c>
      <c r="K125" s="139"/>
      <c r="L125" s="139"/>
      <c r="M125" s="139"/>
      <c r="N125" s="139"/>
      <c r="O125" s="139"/>
      <c r="P125" s="139"/>
      <c r="Q125" s="139"/>
      <c r="R125" s="139"/>
      <c r="S125" s="139"/>
      <c r="T125" s="139"/>
      <c r="U125" s="139"/>
      <c r="V125" s="139"/>
      <c r="W125" s="139"/>
      <c r="X125" s="139"/>
      <c r="Y125" s="139"/>
      <c r="Z125" s="137"/>
    </row>
    <row r="126" spans="1:26" ht="20.100000000000001" customHeight="1" x14ac:dyDescent="0.15">
      <c r="A126" s="115">
        <f>IFERROR(IF(AND(TRIM($I126)&lt;&gt;"", NOT(IFERROR(SEARCH("@",$I126),0)&gt;0)),1001,0),3)</f>
        <v>0</v>
      </c>
      <c r="B126" s="115"/>
      <c r="C126" s="132"/>
      <c r="D126" s="133">
        <f>D124+1</f>
        <v>8</v>
      </c>
      <c r="E126" s="113" t="s">
        <v>26</v>
      </c>
      <c r="I126" s="89"/>
      <c r="J126" s="89"/>
      <c r="K126" s="89"/>
      <c r="L126" s="89"/>
      <c r="M126" s="89"/>
      <c r="N126" s="89"/>
      <c r="O126" s="89"/>
      <c r="P126" s="89"/>
      <c r="Q126" s="90"/>
      <c r="R126" s="89"/>
      <c r="S126" s="89"/>
      <c r="T126" s="89"/>
      <c r="U126" s="89"/>
      <c r="V126" s="89"/>
      <c r="W126" s="89"/>
      <c r="X126" s="89"/>
      <c r="Y126" s="89"/>
      <c r="Z126" s="137"/>
    </row>
    <row r="127" spans="1:26" ht="20.100000000000001" customHeight="1" x14ac:dyDescent="0.15">
      <c r="A127" s="115"/>
      <c r="B127" s="115"/>
      <c r="C127" s="141"/>
      <c r="D127" s="138"/>
      <c r="E127" s="138"/>
      <c r="F127" s="138"/>
      <c r="G127" s="138"/>
      <c r="H127" s="138"/>
      <c r="J127" s="145" t="s">
        <v>59</v>
      </c>
      <c r="K127" s="164"/>
      <c r="L127" s="139"/>
      <c r="M127" s="139"/>
      <c r="N127" s="139"/>
      <c r="O127" s="139"/>
      <c r="P127" s="139"/>
      <c r="Q127" s="165"/>
      <c r="R127" s="139"/>
      <c r="S127" s="139"/>
      <c r="T127" s="139"/>
      <c r="U127" s="139"/>
      <c r="V127" s="139"/>
      <c r="W127" s="139"/>
      <c r="X127" s="139"/>
      <c r="Y127" s="139"/>
      <c r="Z127" s="137"/>
    </row>
    <row r="128" spans="1:26" ht="20.100000000000001" customHeight="1" x14ac:dyDescent="0.15">
      <c r="A128" s="115"/>
      <c r="B128" s="115"/>
      <c r="C128" s="151"/>
      <c r="D128" s="152"/>
      <c r="E128" s="152"/>
      <c r="F128" s="152"/>
      <c r="G128" s="152"/>
      <c r="H128" s="152"/>
      <c r="I128" s="154"/>
      <c r="J128" s="153"/>
      <c r="K128" s="154"/>
      <c r="L128" s="153"/>
      <c r="M128" s="153"/>
      <c r="N128" s="153"/>
      <c r="O128" s="153"/>
      <c r="P128" s="153"/>
      <c r="Q128" s="178"/>
      <c r="R128" s="153"/>
      <c r="S128" s="153"/>
      <c r="T128" s="153"/>
      <c r="U128" s="153"/>
      <c r="V128" s="153"/>
      <c r="W128" s="153"/>
      <c r="X128" s="153"/>
      <c r="Y128" s="153"/>
      <c r="Z128" s="155"/>
    </row>
    <row r="129" spans="1:26" ht="20.100000000000001" customHeight="1" x14ac:dyDescent="0.15">
      <c r="A129" s="115"/>
      <c r="B129" s="115"/>
      <c r="C129" s="138"/>
      <c r="D129" s="138"/>
      <c r="E129" s="138"/>
      <c r="F129" s="138"/>
      <c r="G129" s="138"/>
      <c r="H129" s="138"/>
      <c r="I129" s="157"/>
      <c r="J129" s="157"/>
      <c r="K129" s="157"/>
      <c r="L129" s="157"/>
      <c r="M129" s="157"/>
      <c r="N129" s="157"/>
      <c r="O129" s="157"/>
      <c r="P129" s="157"/>
      <c r="Q129" s="179"/>
      <c r="R129" s="157"/>
      <c r="S129" s="157"/>
      <c r="T129" s="157"/>
      <c r="U129" s="157"/>
      <c r="V129" s="157"/>
      <c r="W129" s="157"/>
      <c r="X129" s="157"/>
      <c r="Y129" s="157"/>
      <c r="Z129" s="138"/>
    </row>
    <row r="130" spans="1:26" ht="15.75" hidden="1" customHeight="1" x14ac:dyDescent="0.15">
      <c r="A130" s="115"/>
      <c r="B130" s="115"/>
      <c r="C130" s="138"/>
      <c r="D130" s="138"/>
      <c r="E130" s="138"/>
      <c r="F130" s="138"/>
      <c r="G130" s="138"/>
      <c r="H130" s="138"/>
      <c r="I130" s="157"/>
      <c r="J130" s="157"/>
      <c r="K130" s="157"/>
      <c r="L130" s="157"/>
      <c r="M130" s="157"/>
      <c r="N130" s="157"/>
      <c r="O130" s="157"/>
      <c r="P130" s="157"/>
      <c r="Q130" s="179"/>
      <c r="R130" s="157"/>
      <c r="S130" s="157"/>
      <c r="T130" s="157"/>
      <c r="U130" s="157"/>
      <c r="V130" s="157"/>
      <c r="W130" s="157"/>
      <c r="X130" s="157"/>
      <c r="Y130" s="157"/>
      <c r="Z130" s="138"/>
    </row>
    <row r="131" spans="1:26" ht="15.75" hidden="1" customHeight="1" x14ac:dyDescent="0.15">
      <c r="A131" s="115"/>
      <c r="B131" s="115"/>
      <c r="C131" s="138"/>
      <c r="D131" s="138"/>
      <c r="E131" s="138"/>
      <c r="F131" s="138"/>
      <c r="G131" s="138"/>
      <c r="H131" s="138"/>
      <c r="I131" s="157"/>
      <c r="J131" s="157"/>
      <c r="K131" s="157"/>
      <c r="L131" s="157"/>
      <c r="M131" s="157"/>
      <c r="N131" s="157"/>
      <c r="O131" s="157"/>
      <c r="P131" s="157"/>
      <c r="Q131" s="179"/>
      <c r="R131" s="157"/>
      <c r="S131" s="157"/>
      <c r="T131" s="157"/>
      <c r="U131" s="157"/>
      <c r="V131" s="157"/>
      <c r="W131" s="157"/>
      <c r="X131" s="157"/>
      <c r="Y131" s="157"/>
      <c r="Z131" s="138"/>
    </row>
    <row r="132" spans="1:26" ht="15.75" hidden="1" customHeight="1" x14ac:dyDescent="0.15">
      <c r="A132" s="115"/>
      <c r="B132" s="115"/>
      <c r="C132" s="138"/>
      <c r="D132" s="138"/>
      <c r="E132" s="138"/>
      <c r="F132" s="138"/>
      <c r="G132" s="138"/>
      <c r="H132" s="138"/>
      <c r="I132" s="157"/>
      <c r="J132" s="157"/>
      <c r="K132" s="157"/>
      <c r="L132" s="157"/>
      <c r="M132" s="157"/>
      <c r="N132" s="157"/>
      <c r="O132" s="157"/>
      <c r="P132" s="157"/>
      <c r="Q132" s="179"/>
      <c r="R132" s="157"/>
      <c r="S132" s="157"/>
      <c r="T132" s="157"/>
      <c r="U132" s="157"/>
      <c r="V132" s="157"/>
      <c r="W132" s="157"/>
      <c r="X132" s="157"/>
      <c r="Y132" s="157"/>
      <c r="Z132" s="138"/>
    </row>
    <row r="133" spans="1:26" ht="15.75" hidden="1" customHeight="1" x14ac:dyDescent="0.15">
      <c r="A133" s="115"/>
      <c r="B133" s="115"/>
      <c r="C133" s="138"/>
      <c r="D133" s="138"/>
      <c r="E133" s="138"/>
      <c r="F133" s="138"/>
      <c r="G133" s="138"/>
      <c r="H133" s="138"/>
      <c r="I133" s="157"/>
      <c r="J133" s="157"/>
      <c r="K133" s="157"/>
      <c r="L133" s="157"/>
      <c r="M133" s="157"/>
      <c r="N133" s="157"/>
      <c r="O133" s="157"/>
      <c r="P133" s="157"/>
      <c r="Q133" s="179"/>
      <c r="R133" s="157"/>
      <c r="S133" s="157"/>
      <c r="T133" s="157"/>
      <c r="U133" s="157"/>
      <c r="V133" s="157"/>
      <c r="W133" s="157"/>
      <c r="X133" s="157"/>
      <c r="Y133" s="157"/>
      <c r="Z133" s="138"/>
    </row>
    <row r="134" spans="1:26" ht="15.75" hidden="1" customHeight="1" x14ac:dyDescent="0.15">
      <c r="A134" s="115"/>
      <c r="B134" s="115"/>
      <c r="C134" s="138"/>
      <c r="D134" s="138"/>
      <c r="E134" s="138"/>
      <c r="F134" s="138"/>
      <c r="G134" s="138"/>
      <c r="H134" s="138"/>
      <c r="I134" s="157"/>
      <c r="J134" s="157"/>
      <c r="K134" s="157"/>
      <c r="L134" s="157"/>
      <c r="M134" s="157"/>
      <c r="N134" s="157"/>
      <c r="O134" s="157"/>
      <c r="P134" s="157"/>
      <c r="Q134" s="179"/>
      <c r="R134" s="157"/>
      <c r="S134" s="157"/>
      <c r="T134" s="157"/>
      <c r="U134" s="157"/>
      <c r="V134" s="157"/>
      <c r="W134" s="157"/>
      <c r="X134" s="157"/>
      <c r="Y134" s="157"/>
      <c r="Z134" s="138"/>
    </row>
    <row r="135" spans="1:26" ht="15.75" hidden="1" customHeight="1" x14ac:dyDescent="0.15">
      <c r="A135" s="115"/>
      <c r="B135" s="115"/>
      <c r="C135" s="138"/>
      <c r="D135" s="138"/>
      <c r="E135" s="138"/>
      <c r="F135" s="138"/>
      <c r="G135" s="138"/>
      <c r="H135" s="138"/>
      <c r="I135" s="157"/>
      <c r="J135" s="157"/>
      <c r="K135" s="157"/>
      <c r="L135" s="157"/>
      <c r="M135" s="157"/>
      <c r="N135" s="157"/>
      <c r="O135" s="157"/>
      <c r="P135" s="157"/>
      <c r="Q135" s="179"/>
      <c r="R135" s="157"/>
      <c r="S135" s="157"/>
      <c r="T135" s="157"/>
      <c r="U135" s="157"/>
      <c r="V135" s="157"/>
      <c r="W135" s="157"/>
      <c r="X135" s="157"/>
      <c r="Y135" s="157"/>
      <c r="Z135" s="138"/>
    </row>
    <row r="136" spans="1:26" ht="15.75" hidden="1" customHeight="1" x14ac:dyDescent="0.15">
      <c r="A136" s="115"/>
      <c r="B136" s="115"/>
      <c r="C136" s="138"/>
      <c r="D136" s="138"/>
      <c r="E136" s="138"/>
      <c r="F136" s="138"/>
      <c r="G136" s="138"/>
      <c r="H136" s="138"/>
      <c r="I136" s="157"/>
      <c r="J136" s="157"/>
      <c r="K136" s="157"/>
      <c r="L136" s="157"/>
      <c r="M136" s="157"/>
      <c r="N136" s="157"/>
      <c r="O136" s="157"/>
      <c r="P136" s="157"/>
      <c r="Q136" s="179"/>
      <c r="R136" s="157"/>
      <c r="S136" s="157"/>
      <c r="T136" s="157"/>
      <c r="U136" s="157"/>
      <c r="V136" s="157"/>
      <c r="W136" s="157"/>
      <c r="X136" s="157"/>
      <c r="Y136" s="157"/>
      <c r="Z136" s="138"/>
    </row>
    <row r="137" spans="1:26" ht="15.75" hidden="1" customHeight="1" x14ac:dyDescent="0.15">
      <c r="A137" s="115"/>
      <c r="B137" s="115"/>
      <c r="C137" s="138"/>
      <c r="D137" s="138"/>
      <c r="E137" s="138"/>
      <c r="F137" s="138"/>
      <c r="G137" s="138"/>
      <c r="H137" s="138"/>
      <c r="I137" s="157"/>
      <c r="J137" s="157"/>
      <c r="K137" s="157"/>
      <c r="L137" s="157"/>
      <c r="M137" s="157"/>
      <c r="N137" s="157"/>
      <c r="O137" s="157"/>
      <c r="P137" s="157"/>
      <c r="Q137" s="179"/>
      <c r="R137" s="157"/>
      <c r="S137" s="157"/>
      <c r="T137" s="157"/>
      <c r="U137" s="157"/>
      <c r="V137" s="157"/>
      <c r="W137" s="157"/>
      <c r="X137" s="157"/>
      <c r="Y137" s="157"/>
      <c r="Z137" s="138"/>
    </row>
    <row r="138" spans="1:26" ht="15.75" hidden="1" customHeight="1" x14ac:dyDescent="0.15">
      <c r="A138" s="115"/>
      <c r="B138" s="115"/>
      <c r="C138" s="138"/>
      <c r="D138" s="138"/>
      <c r="E138" s="138"/>
      <c r="F138" s="138"/>
      <c r="G138" s="138"/>
      <c r="H138" s="138"/>
      <c r="I138" s="157"/>
      <c r="J138" s="157"/>
      <c r="K138" s="157"/>
      <c r="L138" s="157"/>
      <c r="M138" s="157"/>
      <c r="N138" s="157"/>
      <c r="O138" s="157"/>
      <c r="P138" s="157"/>
      <c r="Q138" s="179"/>
      <c r="R138" s="157"/>
      <c r="S138" s="157"/>
      <c r="T138" s="157"/>
      <c r="U138" s="157"/>
      <c r="V138" s="157"/>
      <c r="W138" s="157"/>
      <c r="X138" s="157"/>
      <c r="Y138" s="157"/>
      <c r="Z138" s="138"/>
    </row>
    <row r="139" spans="1:26" ht="15.75" hidden="1" customHeight="1" x14ac:dyDescent="0.15">
      <c r="A139" s="115"/>
      <c r="B139" s="115"/>
      <c r="C139" s="138"/>
      <c r="D139" s="138"/>
      <c r="E139" s="138"/>
      <c r="F139" s="138"/>
      <c r="G139" s="138"/>
      <c r="H139" s="138"/>
      <c r="I139" s="157"/>
      <c r="J139" s="157"/>
      <c r="K139" s="157"/>
      <c r="L139" s="157"/>
      <c r="M139" s="157"/>
      <c r="N139" s="157"/>
      <c r="O139" s="157"/>
      <c r="P139" s="157"/>
      <c r="Q139" s="179"/>
      <c r="R139" s="157"/>
      <c r="S139" s="157"/>
      <c r="T139" s="157"/>
      <c r="U139" s="157"/>
      <c r="V139" s="157"/>
      <c r="W139" s="157"/>
      <c r="X139" s="157"/>
      <c r="Y139" s="157"/>
      <c r="Z139" s="138"/>
    </row>
    <row r="140" spans="1:26" ht="15.75" hidden="1" customHeight="1" x14ac:dyDescent="0.15">
      <c r="A140" s="115"/>
      <c r="B140" s="115"/>
      <c r="C140" s="138"/>
      <c r="D140" s="138"/>
      <c r="E140" s="138"/>
      <c r="F140" s="138"/>
      <c r="G140" s="138"/>
      <c r="H140" s="138"/>
      <c r="I140" s="157"/>
      <c r="J140" s="157"/>
      <c r="K140" s="157"/>
      <c r="L140" s="157"/>
      <c r="M140" s="157"/>
      <c r="N140" s="157"/>
      <c r="O140" s="157"/>
      <c r="P140" s="157"/>
      <c r="Q140" s="179"/>
      <c r="R140" s="157"/>
      <c r="S140" s="157"/>
      <c r="T140" s="157"/>
      <c r="U140" s="157"/>
      <c r="V140" s="157"/>
      <c r="W140" s="157"/>
      <c r="X140" s="157"/>
      <c r="Y140" s="157"/>
      <c r="Z140" s="138"/>
    </row>
    <row r="141" spans="1:26" ht="15.75" hidden="1" customHeight="1" x14ac:dyDescent="0.15">
      <c r="A141" s="115"/>
      <c r="B141" s="115"/>
      <c r="C141" s="138"/>
      <c r="D141" s="138"/>
      <c r="E141" s="138"/>
      <c r="F141" s="138"/>
      <c r="G141" s="138"/>
      <c r="H141" s="138"/>
      <c r="I141" s="157"/>
      <c r="J141" s="157"/>
      <c r="K141" s="157"/>
      <c r="L141" s="157"/>
      <c r="M141" s="157"/>
      <c r="N141" s="157"/>
      <c r="O141" s="157"/>
      <c r="P141" s="157"/>
      <c r="Q141" s="179"/>
      <c r="R141" s="157"/>
      <c r="S141" s="157"/>
      <c r="T141" s="157"/>
      <c r="U141" s="157"/>
      <c r="V141" s="157"/>
      <c r="W141" s="157"/>
      <c r="X141" s="157"/>
      <c r="Y141" s="157"/>
      <c r="Z141" s="138"/>
    </row>
    <row r="142" spans="1:26" ht="15.75" hidden="1" customHeight="1" x14ac:dyDescent="0.15">
      <c r="A142" s="115"/>
      <c r="B142" s="115"/>
      <c r="C142" s="138"/>
      <c r="D142" s="138"/>
      <c r="E142" s="138"/>
      <c r="F142" s="138"/>
      <c r="G142" s="138"/>
      <c r="H142" s="138"/>
      <c r="I142" s="157"/>
      <c r="J142" s="157"/>
      <c r="K142" s="157"/>
      <c r="L142" s="157"/>
      <c r="M142" s="157"/>
      <c r="N142" s="157"/>
      <c r="O142" s="157"/>
      <c r="P142" s="157"/>
      <c r="Q142" s="179"/>
      <c r="R142" s="157"/>
      <c r="S142" s="157"/>
      <c r="T142" s="157"/>
      <c r="U142" s="157"/>
      <c r="V142" s="157"/>
      <c r="W142" s="157"/>
      <c r="X142" s="157"/>
      <c r="Y142" s="157"/>
      <c r="Z142" s="138"/>
    </row>
    <row r="143" spans="1:26" ht="15.75" hidden="1" customHeight="1" x14ac:dyDescent="0.15">
      <c r="A143" s="115"/>
      <c r="B143" s="115"/>
      <c r="C143" s="138"/>
      <c r="D143" s="138"/>
      <c r="E143" s="138"/>
      <c r="F143" s="138"/>
      <c r="G143" s="138"/>
      <c r="H143" s="138"/>
      <c r="I143" s="157"/>
      <c r="J143" s="157"/>
      <c r="K143" s="157"/>
      <c r="L143" s="157"/>
      <c r="M143" s="157"/>
      <c r="N143" s="157"/>
      <c r="O143" s="157"/>
      <c r="P143" s="157"/>
      <c r="Q143" s="179"/>
      <c r="R143" s="157"/>
      <c r="S143" s="157"/>
      <c r="T143" s="157"/>
      <c r="U143" s="157"/>
      <c r="V143" s="157"/>
      <c r="W143" s="157"/>
      <c r="X143" s="157"/>
      <c r="Y143" s="157"/>
      <c r="Z143" s="138"/>
    </row>
    <row r="144" spans="1:26" ht="15.75" hidden="1" customHeight="1" x14ac:dyDescent="0.15">
      <c r="A144" s="115"/>
      <c r="B144" s="115"/>
      <c r="C144" s="138"/>
      <c r="D144" s="138"/>
      <c r="E144" s="138"/>
      <c r="F144" s="138"/>
      <c r="G144" s="138"/>
      <c r="H144" s="138"/>
      <c r="I144" s="157"/>
      <c r="J144" s="157"/>
      <c r="K144" s="157"/>
      <c r="L144" s="157"/>
      <c r="M144" s="157"/>
      <c r="N144" s="157"/>
      <c r="O144" s="157"/>
      <c r="P144" s="157"/>
      <c r="Q144" s="179"/>
      <c r="R144" s="157"/>
      <c r="S144" s="157"/>
      <c r="T144" s="157"/>
      <c r="U144" s="157"/>
      <c r="V144" s="157"/>
      <c r="W144" s="157"/>
      <c r="X144" s="157"/>
      <c r="Y144" s="157"/>
      <c r="Z144" s="138"/>
    </row>
    <row r="145" spans="1:26" ht="15.75" hidden="1" customHeight="1" x14ac:dyDescent="0.15">
      <c r="A145" s="115"/>
      <c r="B145" s="115"/>
      <c r="C145" s="138"/>
      <c r="D145" s="138"/>
      <c r="E145" s="138"/>
      <c r="F145" s="138"/>
      <c r="G145" s="138"/>
      <c r="H145" s="138"/>
      <c r="I145" s="157"/>
      <c r="J145" s="157"/>
      <c r="K145" s="157"/>
      <c r="L145" s="157"/>
      <c r="M145" s="157"/>
      <c r="N145" s="157"/>
      <c r="O145" s="157"/>
      <c r="P145" s="157"/>
      <c r="Q145" s="179"/>
      <c r="R145" s="157"/>
      <c r="S145" s="157"/>
      <c r="T145" s="157"/>
      <c r="U145" s="157"/>
      <c r="V145" s="157"/>
      <c r="W145" s="157"/>
      <c r="X145" s="157"/>
      <c r="Y145" s="157"/>
      <c r="Z145" s="138"/>
    </row>
    <row r="146" spans="1:26" ht="15.75" hidden="1" customHeight="1" x14ac:dyDescent="0.15">
      <c r="A146" s="115"/>
      <c r="B146" s="115"/>
      <c r="C146" s="138"/>
      <c r="D146" s="138"/>
      <c r="E146" s="138"/>
      <c r="F146" s="138"/>
      <c r="G146" s="138"/>
      <c r="H146" s="138"/>
      <c r="I146" s="157"/>
      <c r="J146" s="157"/>
      <c r="K146" s="157"/>
      <c r="L146" s="157"/>
      <c r="M146" s="157"/>
      <c r="N146" s="157"/>
      <c r="O146" s="157"/>
      <c r="P146" s="157"/>
      <c r="Q146" s="179"/>
      <c r="R146" s="157"/>
      <c r="S146" s="157"/>
      <c r="T146" s="157"/>
      <c r="U146" s="157"/>
      <c r="V146" s="157"/>
      <c r="W146" s="157"/>
      <c r="X146" s="157"/>
      <c r="Y146" s="157"/>
      <c r="Z146" s="138"/>
    </row>
    <row r="147" spans="1:26" ht="15.75" hidden="1" customHeight="1" x14ac:dyDescent="0.15">
      <c r="A147" s="115"/>
      <c r="B147" s="115"/>
      <c r="C147" s="138"/>
      <c r="D147" s="138"/>
      <c r="E147" s="138"/>
      <c r="F147" s="138"/>
      <c r="G147" s="138"/>
      <c r="H147" s="138"/>
      <c r="I147" s="157"/>
      <c r="J147" s="157"/>
      <c r="K147" s="157"/>
      <c r="L147" s="157"/>
      <c r="M147" s="157"/>
      <c r="N147" s="157"/>
      <c r="O147" s="157"/>
      <c r="P147" s="157"/>
      <c r="Q147" s="179"/>
      <c r="R147" s="157"/>
      <c r="S147" s="157"/>
      <c r="T147" s="157"/>
      <c r="U147" s="157"/>
      <c r="V147" s="157"/>
      <c r="W147" s="157"/>
      <c r="X147" s="157"/>
      <c r="Y147" s="157"/>
      <c r="Z147" s="138"/>
    </row>
    <row r="148" spans="1:26" ht="15.75" hidden="1" customHeight="1" x14ac:dyDescent="0.15">
      <c r="A148" s="115"/>
      <c r="B148" s="115"/>
      <c r="C148" s="138"/>
      <c r="D148" s="138"/>
      <c r="E148" s="138"/>
      <c r="F148" s="138"/>
      <c r="G148" s="138"/>
      <c r="H148" s="138"/>
      <c r="I148" s="157"/>
      <c r="J148" s="157"/>
      <c r="K148" s="157"/>
      <c r="L148" s="157"/>
      <c r="M148" s="157"/>
      <c r="N148" s="157"/>
      <c r="O148" s="157"/>
      <c r="P148" s="157"/>
      <c r="Q148" s="179"/>
      <c r="R148" s="157"/>
      <c r="S148" s="157"/>
      <c r="T148" s="157"/>
      <c r="U148" s="157"/>
      <c r="V148" s="157"/>
      <c r="W148" s="157"/>
      <c r="X148" s="157"/>
      <c r="Y148" s="157"/>
      <c r="Z148" s="138"/>
    </row>
    <row r="149" spans="1:26" ht="20.100000000000001" customHeight="1" x14ac:dyDescent="0.15">
      <c r="A149" s="115"/>
      <c r="B149" s="115"/>
      <c r="C149" s="138"/>
      <c r="D149" s="138"/>
      <c r="E149" s="138"/>
      <c r="F149" s="138"/>
      <c r="G149" s="138"/>
      <c r="H149" s="138"/>
      <c r="I149" s="157"/>
      <c r="J149" s="138"/>
      <c r="K149" s="138"/>
      <c r="L149" s="138"/>
      <c r="M149" s="138"/>
      <c r="N149" s="138"/>
      <c r="O149" s="138"/>
      <c r="P149" s="138"/>
      <c r="Q149" s="180"/>
      <c r="R149" s="138"/>
      <c r="S149" s="138"/>
      <c r="T149" s="138"/>
      <c r="U149" s="138"/>
      <c r="V149" s="138"/>
      <c r="W149" s="138"/>
      <c r="X149" s="138"/>
      <c r="Y149" s="138"/>
      <c r="Z149" s="138"/>
    </row>
    <row r="150" spans="1:26" ht="20.100000000000001" customHeight="1" x14ac:dyDescent="0.15">
      <c r="A150" s="115"/>
      <c r="B150" s="115"/>
      <c r="C150" s="125" t="s">
        <v>37</v>
      </c>
      <c r="D150" s="126"/>
      <c r="E150" s="126"/>
      <c r="F150" s="126"/>
      <c r="G150" s="126"/>
      <c r="H150" s="127"/>
      <c r="I150" s="158"/>
      <c r="K150" s="158"/>
    </row>
    <row r="151" spans="1:26" ht="20.100000000000001" customHeight="1" x14ac:dyDescent="0.15">
      <c r="A151" s="115"/>
      <c r="B151" s="115"/>
      <c r="C151" s="128"/>
      <c r="D151" s="129"/>
      <c r="E151" s="129"/>
      <c r="F151" s="129"/>
      <c r="G151" s="129"/>
      <c r="H151" s="129"/>
      <c r="I151" s="130"/>
      <c r="J151" s="130"/>
      <c r="K151" s="130"/>
      <c r="L151" s="130"/>
      <c r="M151" s="130"/>
      <c r="N151" s="130"/>
      <c r="O151" s="130"/>
      <c r="P151" s="130"/>
      <c r="Q151" s="130"/>
      <c r="R151" s="130"/>
      <c r="S151" s="130"/>
      <c r="T151" s="130"/>
      <c r="U151" s="130"/>
      <c r="V151" s="130"/>
      <c r="W151" s="130"/>
      <c r="X151" s="130"/>
      <c r="Y151" s="130"/>
      <c r="Z151" s="131"/>
    </row>
    <row r="152" spans="1:26" ht="20.100000000000001" customHeight="1" x14ac:dyDescent="0.15">
      <c r="A152" s="115"/>
      <c r="B152" s="115"/>
      <c r="C152" s="128"/>
      <c r="D152" s="181" t="s">
        <v>38</v>
      </c>
      <c r="E152" s="159"/>
      <c r="F152" s="159"/>
      <c r="G152" s="159"/>
      <c r="H152" s="159"/>
      <c r="I152" s="159"/>
      <c r="J152" s="159"/>
      <c r="K152" s="159"/>
      <c r="L152" s="159"/>
      <c r="M152" s="159"/>
      <c r="N152" s="159"/>
      <c r="O152" s="159"/>
      <c r="P152" s="159"/>
      <c r="Q152" s="159"/>
      <c r="R152" s="159"/>
      <c r="S152" s="159"/>
      <c r="T152" s="159"/>
      <c r="U152" s="159"/>
      <c r="V152" s="159"/>
      <c r="W152" s="159"/>
      <c r="X152" s="139"/>
      <c r="Y152" s="138"/>
      <c r="Z152" s="137"/>
    </row>
    <row r="153" spans="1:26" ht="20.100000000000001" customHeight="1" x14ac:dyDescent="0.15">
      <c r="A153" s="115">
        <f>IFERROR(IF(AND($I153&lt;&gt;"しない", $I153&lt;&gt;"する"),1001,0),3)</f>
        <v>0</v>
      </c>
      <c r="B153" s="115"/>
      <c r="C153" s="132"/>
      <c r="D153" s="133">
        <v>1</v>
      </c>
      <c r="E153" s="138" t="s">
        <v>39</v>
      </c>
      <c r="F153" s="138"/>
      <c r="G153" s="138"/>
      <c r="H153" s="138"/>
      <c r="I153" s="89" t="s">
        <v>40</v>
      </c>
      <c r="J153" s="99"/>
      <c r="K153" s="99"/>
      <c r="L153" s="99"/>
      <c r="M153" s="99"/>
      <c r="N153" s="138"/>
      <c r="O153" s="138"/>
      <c r="P153" s="138"/>
      <c r="Q153" s="138"/>
      <c r="R153" s="138"/>
      <c r="S153" s="138"/>
      <c r="T153" s="138"/>
      <c r="U153" s="138"/>
      <c r="Z153" s="182"/>
    </row>
    <row r="154" spans="1:26" ht="20.100000000000001" customHeight="1" x14ac:dyDescent="0.15">
      <c r="A154" s="115"/>
      <c r="B154" s="115"/>
      <c r="C154" s="141"/>
      <c r="D154" s="138"/>
      <c r="E154" s="138"/>
      <c r="F154" s="138"/>
      <c r="G154" s="138"/>
      <c r="H154" s="138"/>
      <c r="J154" s="140" t="s">
        <v>10</v>
      </c>
      <c r="K154" s="140"/>
      <c r="L154" s="140"/>
      <c r="M154" s="140"/>
      <c r="N154" s="140"/>
      <c r="O154" s="140"/>
      <c r="P154" s="140"/>
      <c r="Q154" s="140"/>
      <c r="R154" s="140"/>
      <c r="S154" s="140"/>
      <c r="T154" s="140"/>
      <c r="U154" s="138"/>
      <c r="Z154" s="182"/>
    </row>
    <row r="155" spans="1:26" ht="20.100000000000001" customHeight="1" x14ac:dyDescent="0.15">
      <c r="A155" s="115">
        <f>IFERROR(IF(AND($I153="する",OR(TRIM($I155)="", NOT(OR(IFERROR(SEARCH(" ",$I155),0)&gt;0, IFERROR(SEARCH("　",$I155),0)&gt;0)))),1001,0),3)</f>
        <v>0</v>
      </c>
      <c r="B155" s="115"/>
      <c r="C155" s="132"/>
      <c r="D155" s="133">
        <v>2</v>
      </c>
      <c r="E155" s="113" t="s">
        <v>46</v>
      </c>
      <c r="I155" s="89"/>
      <c r="J155" s="89"/>
      <c r="K155" s="89"/>
      <c r="L155" s="89"/>
      <c r="M155" s="89"/>
      <c r="N155" s="89"/>
      <c r="O155" s="89"/>
      <c r="P155" s="89"/>
      <c r="Q155" s="89"/>
      <c r="R155" s="89"/>
      <c r="S155" s="89"/>
      <c r="T155" s="89"/>
      <c r="U155" s="89"/>
      <c r="V155" s="89"/>
      <c r="W155" s="89"/>
      <c r="X155" s="89"/>
      <c r="Y155" s="89"/>
      <c r="Z155" s="137"/>
    </row>
    <row r="156" spans="1:26" ht="20.100000000000001" customHeight="1" x14ac:dyDescent="0.15">
      <c r="A156" s="115"/>
      <c r="B156" s="115"/>
      <c r="C156" s="132"/>
      <c r="D156" s="133"/>
      <c r="E156" s="138"/>
      <c r="F156" s="138"/>
      <c r="G156" s="138"/>
      <c r="H156" s="138"/>
      <c r="J156" s="140" t="s">
        <v>18</v>
      </c>
      <c r="K156" s="140"/>
      <c r="L156" s="140"/>
      <c r="M156" s="140"/>
      <c r="N156" s="140"/>
      <c r="O156" s="140"/>
      <c r="P156" s="140"/>
      <c r="Q156" s="140"/>
      <c r="R156" s="140"/>
      <c r="S156" s="140"/>
      <c r="T156" s="140"/>
      <c r="U156" s="140"/>
      <c r="V156" s="140"/>
      <c r="W156" s="140"/>
      <c r="X156" s="140"/>
      <c r="Y156" s="140"/>
      <c r="Z156" s="137"/>
    </row>
    <row r="157" spans="1:26" ht="20.100000000000001" customHeight="1" x14ac:dyDescent="0.15">
      <c r="A157" s="115">
        <f>IFERROR(IF(AND($I153="する",OR(TRIM($I157)="", NOT(OR(IFERROR(SEARCH(" ",$I157),0)&gt;0, IFERROR(SEARCH("　",$I157),0)&gt;0)))),1001,0),3)</f>
        <v>0</v>
      </c>
      <c r="B157" s="115"/>
      <c r="C157" s="132"/>
      <c r="D157" s="133">
        <v>3</v>
      </c>
      <c r="E157" s="113" t="s">
        <v>47</v>
      </c>
      <c r="I157" s="89"/>
      <c r="J157" s="89"/>
      <c r="K157" s="89"/>
      <c r="L157" s="89"/>
      <c r="M157" s="89"/>
      <c r="N157" s="89"/>
      <c r="O157" s="89"/>
      <c r="P157" s="89"/>
      <c r="Q157" s="89"/>
      <c r="R157" s="89"/>
      <c r="S157" s="89"/>
      <c r="T157" s="89"/>
      <c r="U157" s="89"/>
      <c r="V157" s="89"/>
      <c r="W157" s="89"/>
      <c r="X157" s="89"/>
      <c r="Y157" s="89"/>
      <c r="Z157" s="137"/>
    </row>
    <row r="158" spans="1:26" ht="20.100000000000001" customHeight="1" x14ac:dyDescent="0.15">
      <c r="A158" s="115"/>
      <c r="B158" s="115"/>
      <c r="C158" s="141"/>
      <c r="D158" s="138"/>
      <c r="E158" s="138"/>
      <c r="F158" s="138"/>
      <c r="G158" s="138"/>
      <c r="H158" s="138"/>
      <c r="J158" s="140" t="s">
        <v>20</v>
      </c>
      <c r="K158" s="140"/>
      <c r="L158" s="140"/>
      <c r="M158" s="140"/>
      <c r="N158" s="140"/>
      <c r="O158" s="140"/>
      <c r="P158" s="140"/>
      <c r="Q158" s="140"/>
      <c r="R158" s="140"/>
      <c r="S158" s="140"/>
      <c r="T158" s="140"/>
      <c r="U158" s="140"/>
      <c r="V158" s="140"/>
      <c r="W158" s="140"/>
      <c r="X158" s="140"/>
      <c r="Y158" s="140"/>
      <c r="Z158" s="137"/>
    </row>
    <row r="159" spans="1:26" ht="20.100000000000001" customHeight="1" x14ac:dyDescent="0.15">
      <c r="A159" s="115">
        <f>IFERROR(IF(AND($I153="する",OR(TRIM($I159)="", LEN($I159)&lt;&gt;8, NOT(ISNUMBER(VALUE($I159))), IFERROR(SEARCH("-", $I159),0)&gt;0)),1001,0),3)</f>
        <v>0</v>
      </c>
      <c r="B159" s="115"/>
      <c r="C159" s="132"/>
      <c r="D159" s="133">
        <v>4</v>
      </c>
      <c r="E159" s="113" t="s">
        <v>41</v>
      </c>
      <c r="I159" s="89"/>
      <c r="J159" s="89"/>
      <c r="K159" s="89"/>
      <c r="L159" s="89"/>
      <c r="M159" s="89"/>
      <c r="N159" s="138"/>
      <c r="O159" s="138"/>
      <c r="P159" s="138"/>
      <c r="Q159" s="138"/>
      <c r="R159" s="138"/>
      <c r="S159" s="138"/>
      <c r="T159" s="138"/>
      <c r="U159" s="138"/>
      <c r="V159" s="138"/>
      <c r="W159" s="138"/>
      <c r="X159" s="138"/>
      <c r="Y159" s="138"/>
      <c r="Z159" s="137"/>
    </row>
    <row r="160" spans="1:26" ht="20.100000000000001" customHeight="1" x14ac:dyDescent="0.15">
      <c r="A160" s="115"/>
      <c r="B160" s="115"/>
      <c r="C160" s="141"/>
      <c r="D160" s="138"/>
      <c r="E160" s="138"/>
      <c r="F160" s="138"/>
      <c r="G160" s="138"/>
      <c r="H160" s="138"/>
      <c r="J160" s="140" t="s">
        <v>53</v>
      </c>
      <c r="K160" s="139"/>
      <c r="L160" s="139"/>
      <c r="M160" s="139"/>
      <c r="N160" s="139"/>
      <c r="O160" s="139"/>
      <c r="P160" s="139"/>
      <c r="Q160" s="139"/>
      <c r="R160" s="139"/>
      <c r="S160" s="139"/>
      <c r="T160" s="139"/>
      <c r="U160" s="139"/>
      <c r="V160" s="139"/>
      <c r="W160" s="139"/>
      <c r="X160" s="139"/>
      <c r="Y160" s="139"/>
      <c r="Z160" s="137"/>
    </row>
    <row r="161" spans="1:27" ht="20.100000000000001" customHeight="1" x14ac:dyDescent="0.15">
      <c r="A161" s="115">
        <f>IFERROR(IF(AND($I153="する",TRIM($I161)=""),1001,0),3)</f>
        <v>0</v>
      </c>
      <c r="B161" s="115"/>
      <c r="C161" s="132"/>
      <c r="D161" s="133">
        <v>5</v>
      </c>
      <c r="E161" s="113" t="s">
        <v>13</v>
      </c>
      <c r="I161" s="95"/>
      <c r="J161" s="96"/>
      <c r="K161" s="96"/>
      <c r="L161" s="96"/>
      <c r="M161" s="96"/>
      <c r="N161" s="138"/>
      <c r="O161" s="138"/>
      <c r="P161" s="138"/>
      <c r="Q161" s="138"/>
      <c r="R161" s="138"/>
      <c r="S161" s="138"/>
      <c r="T161" s="138"/>
      <c r="U161" s="138"/>
      <c r="V161" s="138"/>
      <c r="W161" s="138"/>
      <c r="X161" s="138"/>
      <c r="Y161" s="138"/>
      <c r="Z161" s="137"/>
    </row>
    <row r="162" spans="1:27" ht="20.100000000000001" customHeight="1" x14ac:dyDescent="0.15">
      <c r="A162" s="115"/>
      <c r="B162" s="115"/>
      <c r="C162" s="132"/>
      <c r="D162" s="133"/>
      <c r="E162" s="138"/>
      <c r="F162" s="138"/>
      <c r="G162" s="138"/>
      <c r="H162" s="138"/>
      <c r="J162" s="140" t="s">
        <v>60</v>
      </c>
      <c r="K162" s="139"/>
      <c r="L162" s="139"/>
      <c r="M162" s="139"/>
      <c r="N162" s="139"/>
      <c r="O162" s="139"/>
      <c r="P162" s="139"/>
      <c r="Q162" s="139"/>
      <c r="R162" s="139"/>
      <c r="S162" s="139"/>
      <c r="T162" s="139"/>
      <c r="U162" s="139"/>
      <c r="V162" s="139"/>
      <c r="W162" s="139"/>
      <c r="X162" s="139"/>
      <c r="Y162" s="139"/>
      <c r="Z162" s="137"/>
    </row>
    <row r="163" spans="1:27" ht="20.100000000000001" customHeight="1" x14ac:dyDescent="0.15">
      <c r="A163" s="115">
        <f>IFERROR(IF(AND($I153="する",AND($I163&lt;&gt;"", OR(ISERROR(FIND("@"&amp;LEFT($I163,3)&amp;"@", 都道府県3))=FALSE, ISERROR(FIND("@"&amp;LEFT($I163,4)&amp;"@",都道府県4))=FALSE))=FALSE),1001,0),3)</f>
        <v>0</v>
      </c>
      <c r="B163" s="115"/>
      <c r="C163" s="132"/>
      <c r="D163" s="133">
        <v>6</v>
      </c>
      <c r="E163" s="113" t="s">
        <v>14</v>
      </c>
      <c r="I163" s="97"/>
      <c r="J163" s="97"/>
      <c r="K163" s="97"/>
      <c r="L163" s="97"/>
      <c r="M163" s="97"/>
      <c r="N163" s="97"/>
      <c r="O163" s="97"/>
      <c r="P163" s="97"/>
      <c r="Q163" s="98"/>
      <c r="R163" s="97"/>
      <c r="S163" s="97"/>
      <c r="T163" s="97"/>
      <c r="U163" s="97"/>
      <c r="V163" s="97"/>
      <c r="W163" s="97"/>
      <c r="X163" s="97"/>
      <c r="Y163" s="97"/>
      <c r="Z163" s="137"/>
    </row>
    <row r="164" spans="1:27" ht="20.100000000000001" customHeight="1" x14ac:dyDescent="0.15">
      <c r="A164" s="115"/>
      <c r="B164" s="115"/>
      <c r="C164" s="132"/>
      <c r="D164" s="133"/>
      <c r="E164" s="138"/>
      <c r="F164" s="138"/>
      <c r="G164" s="138"/>
      <c r="H164" s="138"/>
      <c r="J164" s="140" t="s">
        <v>15</v>
      </c>
      <c r="K164" s="139"/>
      <c r="L164" s="139"/>
      <c r="M164" s="139"/>
      <c r="N164" s="139"/>
      <c r="O164" s="139"/>
      <c r="P164" s="139"/>
      <c r="Q164" s="139"/>
      <c r="R164" s="139"/>
      <c r="S164" s="139"/>
      <c r="T164" s="139"/>
      <c r="U164" s="139"/>
      <c r="V164" s="139"/>
      <c r="W164" s="139"/>
      <c r="X164" s="139"/>
      <c r="Y164" s="139"/>
      <c r="Z164" s="137"/>
    </row>
    <row r="165" spans="1:27" ht="20.100000000000001" customHeight="1" x14ac:dyDescent="0.15">
      <c r="A165" s="115">
        <f>IFERROR(IF(AND($I153="する",NOT(AND(TRIM($I165)&lt;&gt;"",ISNUMBER(VALUE(SUBSTITUTE($I165,"-",""))),IFERROR(SEARCH("-",$I165),0)&gt;0))),1001,0),3)</f>
        <v>0</v>
      </c>
      <c r="B165" s="115"/>
      <c r="C165" s="132"/>
      <c r="D165" s="133">
        <v>7</v>
      </c>
      <c r="E165" s="113" t="s">
        <v>21</v>
      </c>
      <c r="I165" s="89"/>
      <c r="J165" s="89"/>
      <c r="K165" s="89"/>
      <c r="L165" s="89"/>
      <c r="M165" s="89"/>
      <c r="Y165" s="139"/>
      <c r="Z165" s="137"/>
    </row>
    <row r="166" spans="1:27" ht="20.100000000000001" customHeight="1" x14ac:dyDescent="0.15">
      <c r="A166" s="115"/>
      <c r="B166" s="115"/>
      <c r="C166" s="141"/>
      <c r="D166" s="138"/>
      <c r="E166" s="138"/>
      <c r="F166" s="138"/>
      <c r="G166" s="138"/>
      <c r="H166" s="138"/>
      <c r="J166" s="140" t="s">
        <v>24</v>
      </c>
      <c r="K166" s="139"/>
      <c r="L166" s="139"/>
      <c r="M166" s="139"/>
      <c r="N166" s="139"/>
      <c r="O166" s="139"/>
      <c r="P166" s="139"/>
      <c r="Q166" s="139"/>
      <c r="R166" s="139"/>
      <c r="S166" s="139"/>
      <c r="T166" s="139"/>
      <c r="U166" s="139"/>
      <c r="V166" s="139"/>
      <c r="W166" s="139"/>
      <c r="X166" s="139"/>
      <c r="Y166" s="139"/>
      <c r="Z166" s="137"/>
    </row>
    <row r="167" spans="1:27" ht="20.100000000000001" customHeight="1" x14ac:dyDescent="0.15">
      <c r="A167" s="115">
        <f>IFERROR(IF(AND($I153="する",AND(TRIM($I167)&lt;&gt;"",NOT(AND(ISNUMBER(VALUE(SUBSTITUTE($I167,"-",""))),IFERROR(SEARCH("-",$I167),0)&gt;0)))),1001,0),3)</f>
        <v>0</v>
      </c>
      <c r="B167" s="115"/>
      <c r="C167" s="132"/>
      <c r="D167" s="133">
        <v>8</v>
      </c>
      <c r="E167" s="113" t="s">
        <v>25</v>
      </c>
      <c r="I167" s="89"/>
      <c r="J167" s="89"/>
      <c r="K167" s="89"/>
      <c r="L167" s="89"/>
      <c r="M167" s="89"/>
      <c r="N167" s="139"/>
      <c r="O167" s="139"/>
      <c r="P167" s="139"/>
      <c r="Q167" s="139"/>
      <c r="R167" s="139"/>
      <c r="S167" s="139"/>
      <c r="T167" s="139"/>
      <c r="U167" s="139"/>
      <c r="V167" s="139"/>
      <c r="W167" s="139"/>
      <c r="X167" s="139"/>
      <c r="Y167" s="139"/>
      <c r="Z167" s="137"/>
    </row>
    <row r="168" spans="1:27" ht="20.100000000000001" customHeight="1" x14ac:dyDescent="0.15">
      <c r="A168" s="115"/>
      <c r="B168" s="115"/>
      <c r="C168" s="141"/>
      <c r="D168" s="138"/>
      <c r="E168" s="138"/>
      <c r="F168" s="138"/>
      <c r="G168" s="138"/>
      <c r="H168" s="138"/>
      <c r="J168" s="140" t="s">
        <v>24</v>
      </c>
      <c r="K168" s="139"/>
      <c r="L168" s="139"/>
      <c r="M168" s="139"/>
      <c r="N168" s="139"/>
      <c r="O168" s="139"/>
      <c r="P168" s="139"/>
      <c r="Q168" s="139"/>
      <c r="R168" s="139"/>
      <c r="S168" s="139"/>
      <c r="T168" s="139"/>
      <c r="U168" s="139"/>
      <c r="V168" s="139"/>
      <c r="W168" s="139"/>
      <c r="X168" s="139"/>
      <c r="Y168" s="139"/>
      <c r="Z168" s="137"/>
    </row>
    <row r="169" spans="1:27" ht="20.100000000000001" customHeight="1" x14ac:dyDescent="0.15">
      <c r="A169" s="115">
        <f>IFERROR(IF(AND($I153="する",AND(TRIM($I169)&lt;&gt;"", NOT(IFERROR(SEARCH("@",$I169),0)&gt;0))),1001,0),3)</f>
        <v>0</v>
      </c>
      <c r="B169" s="115"/>
      <c r="C169" s="132"/>
      <c r="D169" s="133">
        <v>9</v>
      </c>
      <c r="E169" s="113" t="s">
        <v>26</v>
      </c>
      <c r="I169" s="89"/>
      <c r="J169" s="89"/>
      <c r="K169" s="89"/>
      <c r="L169" s="89"/>
      <c r="M169" s="89"/>
      <c r="N169" s="89"/>
      <c r="O169" s="89"/>
      <c r="P169" s="89"/>
      <c r="Q169" s="90"/>
      <c r="R169" s="89"/>
      <c r="S169" s="89"/>
      <c r="T169" s="89"/>
      <c r="U169" s="89"/>
      <c r="V169" s="89"/>
      <c r="W169" s="89"/>
      <c r="X169" s="89"/>
      <c r="Y169" s="89"/>
      <c r="Z169" s="137"/>
    </row>
    <row r="170" spans="1:27" ht="20.100000000000001" customHeight="1" x14ac:dyDescent="0.15">
      <c r="A170" s="115"/>
      <c r="B170" s="115"/>
      <c r="C170" s="141"/>
      <c r="D170" s="138"/>
      <c r="E170" s="138"/>
      <c r="F170" s="138"/>
      <c r="G170" s="138"/>
      <c r="H170" s="138"/>
      <c r="J170" s="145" t="s">
        <v>58</v>
      </c>
      <c r="K170" s="164"/>
      <c r="L170" s="139"/>
      <c r="M170" s="139"/>
      <c r="N170" s="139"/>
      <c r="O170" s="139"/>
      <c r="P170" s="139"/>
      <c r="Q170" s="165"/>
      <c r="R170" s="139"/>
      <c r="S170" s="139"/>
      <c r="T170" s="139"/>
      <c r="U170" s="139"/>
      <c r="V170" s="139"/>
      <c r="W170" s="139"/>
      <c r="X170" s="139"/>
      <c r="Y170" s="139"/>
      <c r="Z170" s="137"/>
    </row>
    <row r="171" spans="1:27" ht="20.100000000000001" customHeight="1" x14ac:dyDescent="0.15">
      <c r="A171" s="115"/>
      <c r="B171" s="115"/>
      <c r="C171" s="151"/>
      <c r="D171" s="152"/>
      <c r="E171" s="152"/>
      <c r="F171" s="152"/>
      <c r="G171" s="152"/>
      <c r="H171" s="152"/>
      <c r="I171" s="153"/>
      <c r="J171" s="153"/>
      <c r="K171" s="154"/>
      <c r="L171" s="153"/>
      <c r="M171" s="153"/>
      <c r="N171" s="153"/>
      <c r="O171" s="153"/>
      <c r="P171" s="153"/>
      <c r="Q171" s="153"/>
      <c r="R171" s="153"/>
      <c r="S171" s="153"/>
      <c r="T171" s="153"/>
      <c r="U171" s="153"/>
      <c r="V171" s="153"/>
      <c r="W171" s="153"/>
      <c r="X171" s="153"/>
      <c r="Y171" s="183"/>
      <c r="Z171" s="155"/>
      <c r="AA171" s="171"/>
    </row>
    <row r="172" spans="1:27" ht="20.100000000000001" customHeight="1" x14ac:dyDescent="0.15">
      <c r="A172" s="115"/>
      <c r="B172" s="115"/>
      <c r="C172" s="138"/>
      <c r="D172" s="138"/>
      <c r="E172" s="138"/>
      <c r="F172" s="138"/>
      <c r="G172" s="138"/>
      <c r="H172" s="138"/>
      <c r="I172" s="157"/>
      <c r="J172" s="157"/>
      <c r="K172" s="156"/>
      <c r="L172" s="157"/>
      <c r="M172" s="157"/>
      <c r="N172" s="157"/>
      <c r="O172" s="157"/>
      <c r="P172" s="157"/>
      <c r="Q172" s="157"/>
      <c r="R172" s="157"/>
      <c r="S172" s="157"/>
      <c r="T172" s="157"/>
      <c r="U172" s="157"/>
      <c r="V172" s="157"/>
      <c r="W172" s="157"/>
      <c r="X172" s="157"/>
      <c r="Y172" s="184"/>
      <c r="Z172" s="138"/>
      <c r="AA172" s="171"/>
    </row>
    <row r="173" spans="1:27" ht="15" customHeight="1" x14ac:dyDescent="0.15">
      <c r="A173" s="109"/>
      <c r="B173" s="109"/>
      <c r="C173" s="138"/>
      <c r="D173" s="138"/>
      <c r="E173" s="138"/>
      <c r="F173" s="138"/>
      <c r="G173" s="138"/>
      <c r="H173" s="138"/>
      <c r="I173" s="185"/>
      <c r="J173" s="138"/>
      <c r="K173" s="138"/>
      <c r="L173" s="138"/>
      <c r="M173" s="138"/>
      <c r="N173" s="138"/>
      <c r="O173" s="138"/>
      <c r="P173" s="138"/>
      <c r="Q173" s="138"/>
      <c r="R173" s="138"/>
      <c r="S173" s="138"/>
      <c r="T173" s="138"/>
      <c r="U173" s="138"/>
    </row>
    <row r="174" spans="1:27" ht="20.100000000000001" customHeight="1" x14ac:dyDescent="0.15">
      <c r="A174" s="109"/>
      <c r="B174" s="109"/>
      <c r="C174" s="125" t="s">
        <v>331</v>
      </c>
      <c r="D174" s="126"/>
      <c r="E174" s="126"/>
      <c r="F174" s="126"/>
      <c r="G174" s="126"/>
      <c r="H174" s="127"/>
      <c r="I174" s="158"/>
    </row>
    <row r="175" spans="1:27" ht="15" customHeight="1" x14ac:dyDescent="0.15">
      <c r="A175" s="109"/>
      <c r="B175" s="109"/>
      <c r="C175" s="172"/>
      <c r="D175" s="173"/>
      <c r="E175" s="173"/>
      <c r="F175" s="173"/>
      <c r="G175" s="173"/>
      <c r="H175" s="173"/>
      <c r="I175" s="174"/>
      <c r="J175" s="130"/>
      <c r="K175" s="130"/>
      <c r="L175" s="130"/>
      <c r="M175" s="130"/>
      <c r="N175" s="130"/>
      <c r="O175" s="130"/>
      <c r="P175" s="130"/>
      <c r="Q175" s="130"/>
      <c r="R175" s="130"/>
      <c r="S175" s="130"/>
      <c r="T175" s="130"/>
      <c r="U175" s="130"/>
      <c r="V175" s="130"/>
      <c r="W175" s="130"/>
      <c r="X175" s="130"/>
      <c r="Y175" s="130"/>
      <c r="Z175" s="131"/>
      <c r="AA175" s="141"/>
    </row>
    <row r="176" spans="1:27" ht="20.100000000000001" customHeight="1" x14ac:dyDescent="0.15">
      <c r="A176" s="109"/>
      <c r="B176" s="109"/>
      <c r="C176" s="172"/>
      <c r="D176" s="186" t="s">
        <v>347</v>
      </c>
      <c r="E176" s="186"/>
      <c r="F176" s="186"/>
      <c r="G176" s="186"/>
      <c r="H176" s="186"/>
      <c r="I176" s="186"/>
      <c r="J176" s="186"/>
      <c r="K176" s="186"/>
      <c r="L176" s="186"/>
      <c r="M176" s="186"/>
      <c r="N176" s="186"/>
      <c r="O176" s="186"/>
      <c r="P176" s="186"/>
      <c r="Q176" s="186"/>
      <c r="R176" s="186"/>
      <c r="S176" s="186"/>
      <c r="T176" s="186"/>
      <c r="U176" s="186"/>
      <c r="V176" s="186"/>
      <c r="W176" s="186"/>
      <c r="X176" s="186"/>
      <c r="Y176" s="186"/>
      <c r="Z176" s="187"/>
      <c r="AA176" s="141"/>
    </row>
    <row r="177" spans="1:27" ht="20.100000000000001" customHeight="1" x14ac:dyDescent="0.15">
      <c r="A177" s="109"/>
      <c r="B177" s="109"/>
      <c r="C177" s="132"/>
      <c r="D177" s="133">
        <v>1</v>
      </c>
      <c r="E177" s="113" t="s">
        <v>332</v>
      </c>
      <c r="I177" s="89"/>
      <c r="J177" s="89"/>
      <c r="K177" s="89"/>
      <c r="L177" s="89"/>
      <c r="M177" s="89"/>
      <c r="N177" s="89"/>
      <c r="O177" s="89"/>
      <c r="P177" s="89"/>
      <c r="Q177" s="89"/>
      <c r="R177" s="89"/>
      <c r="S177" s="89"/>
      <c r="T177" s="89"/>
      <c r="U177" s="89"/>
      <c r="V177" s="89"/>
      <c r="W177" s="89"/>
      <c r="X177" s="89"/>
      <c r="Y177" s="89"/>
      <c r="Z177" s="188"/>
      <c r="AA177" s="141"/>
    </row>
    <row r="178" spans="1:27" ht="20.100000000000001" customHeight="1" x14ac:dyDescent="0.15">
      <c r="A178" s="109"/>
      <c r="B178" s="109"/>
      <c r="C178" s="132"/>
      <c r="D178" s="133"/>
      <c r="E178" s="138"/>
      <c r="F178" s="138"/>
      <c r="G178" s="138"/>
      <c r="H178" s="138"/>
      <c r="I178" s="189"/>
      <c r="J178" s="149" t="s">
        <v>333</v>
      </c>
      <c r="K178" s="163"/>
      <c r="L178" s="163"/>
      <c r="M178" s="163"/>
      <c r="N178" s="163"/>
      <c r="O178" s="163"/>
      <c r="P178" s="163"/>
      <c r="Q178" s="163"/>
      <c r="R178" s="163"/>
      <c r="S178" s="163"/>
      <c r="T178" s="163"/>
      <c r="U178" s="163"/>
      <c r="V178" s="163"/>
      <c r="W178" s="163"/>
      <c r="X178" s="163"/>
      <c r="Y178" s="163"/>
      <c r="Z178" s="190"/>
      <c r="AA178" s="141"/>
    </row>
    <row r="179" spans="1:27" ht="20.100000000000001" customHeight="1" x14ac:dyDescent="0.15">
      <c r="A179" s="109"/>
      <c r="B179" s="109"/>
      <c r="C179" s="132"/>
      <c r="D179" s="133">
        <v>2</v>
      </c>
      <c r="E179" s="113" t="s">
        <v>334</v>
      </c>
      <c r="I179" s="89"/>
      <c r="J179" s="89"/>
      <c r="K179" s="89"/>
      <c r="L179" s="89"/>
      <c r="M179" s="89"/>
      <c r="N179" s="89"/>
      <c r="O179" s="89"/>
      <c r="P179" s="89"/>
      <c r="Q179" s="89"/>
      <c r="R179" s="89"/>
      <c r="S179" s="89"/>
      <c r="T179" s="89"/>
      <c r="U179" s="89"/>
      <c r="V179" s="89"/>
      <c r="W179" s="89"/>
      <c r="X179" s="89"/>
      <c r="Y179" s="89"/>
      <c r="Z179" s="188"/>
      <c r="AA179" s="141"/>
    </row>
    <row r="180" spans="1:27" ht="20.100000000000001" customHeight="1" x14ac:dyDescent="0.15">
      <c r="A180" s="109"/>
      <c r="B180" s="109"/>
      <c r="C180" s="132"/>
      <c r="D180" s="133"/>
      <c r="E180" s="138"/>
      <c r="F180" s="138"/>
      <c r="G180" s="138"/>
      <c r="H180" s="138"/>
      <c r="I180" s="189"/>
      <c r="J180" s="149" t="s">
        <v>20</v>
      </c>
      <c r="K180" s="163"/>
      <c r="L180" s="163"/>
      <c r="M180" s="163"/>
      <c r="N180" s="163"/>
      <c r="O180" s="163"/>
      <c r="P180" s="163"/>
      <c r="Q180" s="163"/>
      <c r="R180" s="163"/>
      <c r="S180" s="163"/>
      <c r="T180" s="163"/>
      <c r="U180" s="163"/>
      <c r="V180" s="163"/>
      <c r="W180" s="163"/>
      <c r="X180" s="163"/>
      <c r="Y180" s="163"/>
      <c r="Z180" s="190"/>
      <c r="AA180" s="141"/>
    </row>
    <row r="181" spans="1:27" ht="20.100000000000001" customHeight="1" x14ac:dyDescent="0.15">
      <c r="A181" s="109"/>
      <c r="B181" s="109"/>
      <c r="C181" s="132"/>
      <c r="D181" s="133">
        <v>3</v>
      </c>
      <c r="E181" s="113" t="s">
        <v>335</v>
      </c>
      <c r="I181" s="89"/>
      <c r="J181" s="89"/>
      <c r="K181" s="89"/>
      <c r="L181" s="89"/>
      <c r="M181" s="89"/>
      <c r="N181" s="89"/>
      <c r="O181" s="89"/>
      <c r="P181" s="89"/>
      <c r="Q181" s="89"/>
      <c r="R181" s="89"/>
      <c r="S181" s="89"/>
      <c r="T181" s="89"/>
      <c r="U181" s="89"/>
      <c r="V181" s="89"/>
      <c r="W181" s="89"/>
      <c r="X181" s="89"/>
      <c r="Y181" s="89"/>
      <c r="Z181" s="188"/>
      <c r="AA181" s="141"/>
    </row>
    <row r="182" spans="1:27" ht="20.100000000000001" customHeight="1" x14ac:dyDescent="0.15">
      <c r="A182" s="109"/>
      <c r="B182" s="109"/>
      <c r="C182" s="132"/>
      <c r="D182" s="133"/>
      <c r="E182" s="191" t="s">
        <v>26</v>
      </c>
      <c r="F182" s="138"/>
      <c r="G182" s="138"/>
      <c r="H182" s="138"/>
      <c r="I182" s="189"/>
      <c r="J182" s="149" t="s">
        <v>336</v>
      </c>
      <c r="K182" s="163"/>
      <c r="L182" s="163"/>
      <c r="M182" s="163"/>
      <c r="N182" s="163"/>
      <c r="O182" s="163"/>
      <c r="P182" s="163"/>
      <c r="Q182" s="163"/>
      <c r="R182" s="163"/>
      <c r="S182" s="163"/>
      <c r="T182" s="163"/>
      <c r="U182" s="163"/>
      <c r="V182" s="163"/>
      <c r="W182" s="163"/>
      <c r="X182" s="163"/>
      <c r="Y182" s="163"/>
      <c r="Z182" s="190"/>
      <c r="AA182" s="141"/>
    </row>
    <row r="183" spans="1:27" ht="20.100000000000001" customHeight="1" x14ac:dyDescent="0.15">
      <c r="A183" s="109"/>
      <c r="B183" s="109"/>
      <c r="C183" s="132"/>
      <c r="D183" s="133">
        <v>4</v>
      </c>
      <c r="E183" s="113" t="s">
        <v>337</v>
      </c>
      <c r="I183" s="89"/>
      <c r="J183" s="89"/>
      <c r="K183" s="89"/>
      <c r="L183" s="89"/>
      <c r="M183" s="89"/>
      <c r="N183" s="89"/>
      <c r="O183" s="89"/>
      <c r="P183" s="89"/>
      <c r="Q183" s="89"/>
      <c r="R183" s="89"/>
      <c r="S183" s="89"/>
      <c r="T183" s="89"/>
      <c r="U183" s="89"/>
      <c r="V183" s="89"/>
      <c r="W183" s="89"/>
      <c r="X183" s="89"/>
      <c r="Y183" s="89"/>
      <c r="Z183" s="137"/>
      <c r="AA183" s="141"/>
    </row>
    <row r="184" spans="1:27" ht="20.100000000000001" customHeight="1" x14ac:dyDescent="0.15">
      <c r="A184" s="109"/>
      <c r="B184" s="109"/>
      <c r="C184" s="141"/>
      <c r="D184" s="138"/>
      <c r="E184" s="138"/>
      <c r="F184" s="138"/>
      <c r="G184" s="138"/>
      <c r="H184" s="138"/>
      <c r="I184" s="189"/>
      <c r="J184" s="149" t="s">
        <v>20</v>
      </c>
      <c r="K184" s="163"/>
      <c r="L184" s="163"/>
      <c r="M184" s="163"/>
      <c r="N184" s="163"/>
      <c r="O184" s="163"/>
      <c r="P184" s="163"/>
      <c r="Q184" s="163"/>
      <c r="R184" s="163"/>
      <c r="S184" s="163"/>
      <c r="T184" s="163"/>
      <c r="U184" s="163"/>
      <c r="V184" s="163"/>
      <c r="W184" s="163"/>
      <c r="X184" s="163"/>
      <c r="Y184" s="163"/>
      <c r="Z184" s="190"/>
      <c r="AA184" s="141"/>
    </row>
    <row r="185" spans="1:27" ht="20.100000000000001" customHeight="1" x14ac:dyDescent="0.15">
      <c r="A185" s="109"/>
      <c r="B185" s="109"/>
      <c r="C185" s="132"/>
      <c r="D185" s="133">
        <v>5</v>
      </c>
      <c r="E185" s="113" t="s">
        <v>338</v>
      </c>
      <c r="I185" s="89"/>
      <c r="J185" s="89"/>
      <c r="K185" s="89"/>
      <c r="L185" s="89"/>
      <c r="M185" s="89"/>
      <c r="N185" s="89"/>
      <c r="O185" s="89"/>
      <c r="P185" s="89"/>
      <c r="Q185" s="89"/>
      <c r="R185" s="89"/>
      <c r="S185" s="89"/>
      <c r="T185" s="89"/>
      <c r="U185" s="89"/>
      <c r="V185" s="89"/>
      <c r="W185" s="89"/>
      <c r="X185" s="89"/>
      <c r="Y185" s="89"/>
      <c r="Z185" s="188"/>
      <c r="AA185" s="141"/>
    </row>
    <row r="186" spans="1:27" ht="20.100000000000001" customHeight="1" x14ac:dyDescent="0.15">
      <c r="A186" s="109"/>
      <c r="B186" s="109"/>
      <c r="C186" s="141"/>
      <c r="D186" s="138"/>
      <c r="E186" s="191" t="s">
        <v>26</v>
      </c>
      <c r="F186" s="138"/>
      <c r="G186" s="138"/>
      <c r="H186" s="138"/>
      <c r="I186" s="189"/>
      <c r="J186" s="149" t="s">
        <v>348</v>
      </c>
      <c r="K186" s="163"/>
      <c r="L186" s="163"/>
      <c r="M186" s="163"/>
      <c r="N186" s="163"/>
      <c r="O186" s="163"/>
      <c r="P186" s="163"/>
      <c r="Q186" s="163"/>
      <c r="R186" s="163"/>
      <c r="S186" s="163"/>
      <c r="T186" s="163"/>
      <c r="U186" s="163"/>
      <c r="V186" s="163"/>
      <c r="W186" s="163"/>
      <c r="X186" s="163"/>
      <c r="Y186" s="163"/>
      <c r="Z186" s="190"/>
      <c r="AA186" s="141"/>
    </row>
    <row r="187" spans="1:27" ht="15" customHeight="1" x14ac:dyDescent="0.15">
      <c r="A187" s="109"/>
      <c r="B187" s="109"/>
      <c r="C187" s="151"/>
      <c r="D187" s="152"/>
      <c r="E187" s="152"/>
      <c r="F187" s="152"/>
      <c r="G187" s="152"/>
      <c r="H187" s="152"/>
      <c r="I187" s="192"/>
      <c r="J187" s="193"/>
      <c r="K187" s="193"/>
      <c r="L187" s="193"/>
      <c r="M187" s="193"/>
      <c r="N187" s="193"/>
      <c r="O187" s="193"/>
      <c r="P187" s="193"/>
      <c r="Q187" s="193"/>
      <c r="R187" s="193"/>
      <c r="S187" s="193"/>
      <c r="T187" s="193"/>
      <c r="U187" s="193"/>
      <c r="V187" s="193"/>
      <c r="W187" s="193"/>
      <c r="X187" s="193"/>
      <c r="Y187" s="193"/>
      <c r="Z187" s="193"/>
      <c r="AA187" s="141"/>
    </row>
    <row r="188" spans="1:27" ht="15" customHeight="1" x14ac:dyDescent="0.15">
      <c r="A188" s="109"/>
      <c r="B188" s="109"/>
      <c r="C188" s="138"/>
      <c r="D188" s="138"/>
      <c r="E188" s="138"/>
      <c r="F188" s="138"/>
      <c r="G188" s="138"/>
      <c r="H188" s="138"/>
      <c r="I188" s="185"/>
      <c r="J188" s="163"/>
      <c r="K188" s="163"/>
      <c r="L188" s="163"/>
      <c r="M188" s="163"/>
      <c r="N188" s="163"/>
      <c r="O188" s="163"/>
      <c r="P188" s="163"/>
      <c r="Q188" s="163"/>
      <c r="R188" s="163"/>
      <c r="S188" s="163"/>
      <c r="T188" s="163"/>
      <c r="U188" s="163"/>
      <c r="V188" s="138"/>
    </row>
    <row r="189" spans="1:27" ht="20.100000000000001" customHeight="1" x14ac:dyDescent="0.15">
      <c r="A189" s="115"/>
      <c r="B189" s="115"/>
      <c r="C189" s="138"/>
      <c r="D189" s="138"/>
      <c r="E189" s="138"/>
      <c r="F189" s="138"/>
      <c r="G189" s="138"/>
      <c r="H189" s="138"/>
      <c r="I189" s="157"/>
      <c r="J189" s="157"/>
      <c r="K189" s="156"/>
      <c r="L189" s="157"/>
      <c r="M189" s="157"/>
      <c r="N189" s="157"/>
      <c r="O189" s="157"/>
      <c r="P189" s="157"/>
      <c r="Q189" s="157"/>
      <c r="R189" s="157"/>
      <c r="S189" s="157"/>
      <c r="T189" s="157"/>
      <c r="U189" s="157"/>
      <c r="V189" s="157"/>
      <c r="W189" s="157"/>
      <c r="X189" s="157"/>
      <c r="Y189" s="184"/>
      <c r="Z189" s="138"/>
      <c r="AA189" s="171"/>
    </row>
    <row r="190" spans="1:27" ht="20.100000000000001" customHeight="1" x14ac:dyDescent="0.15">
      <c r="A190" s="115"/>
      <c r="B190" s="115"/>
      <c r="C190" s="125" t="s">
        <v>339</v>
      </c>
      <c r="D190" s="126"/>
      <c r="E190" s="126"/>
      <c r="F190" s="126"/>
      <c r="G190" s="126"/>
      <c r="H190" s="127"/>
      <c r="I190" s="194"/>
      <c r="J190" s="195"/>
      <c r="K190" s="195"/>
      <c r="L190" s="195"/>
      <c r="M190" s="195"/>
      <c r="N190" s="195"/>
      <c r="O190" s="195"/>
      <c r="P190" s="195"/>
      <c r="Q190" s="195"/>
      <c r="R190" s="195"/>
      <c r="S190" s="195"/>
      <c r="T190" s="195"/>
      <c r="U190" s="195"/>
      <c r="V190" s="195"/>
      <c r="W190" s="195"/>
      <c r="X190" s="195"/>
      <c r="Y190" s="195"/>
      <c r="Z190" s="195"/>
    </row>
    <row r="191" spans="1:27" ht="20.100000000000001" customHeight="1" x14ac:dyDescent="0.15">
      <c r="A191" s="115"/>
      <c r="B191" s="115"/>
      <c r="C191" s="196"/>
      <c r="D191" s="197"/>
      <c r="E191" s="197"/>
      <c r="F191" s="197"/>
      <c r="G191" s="197"/>
      <c r="H191" s="197"/>
      <c r="Z191" s="182"/>
    </row>
    <row r="192" spans="1:27" ht="20.100000000000001" customHeight="1" x14ac:dyDescent="0.15">
      <c r="A192" s="115"/>
      <c r="B192" s="115"/>
      <c r="C192" s="196"/>
      <c r="D192" s="133">
        <v>1</v>
      </c>
      <c r="E192" s="113" t="s">
        <v>209</v>
      </c>
      <c r="G192" s="197"/>
      <c r="H192" s="197"/>
      <c r="Z192" s="182"/>
    </row>
    <row r="193" spans="1:27" ht="19.5" customHeight="1" x14ac:dyDescent="0.15">
      <c r="A193" s="115"/>
      <c r="B193" s="115"/>
      <c r="C193" s="196"/>
      <c r="D193" s="197"/>
      <c r="E193" s="161" t="s">
        <v>344</v>
      </c>
      <c r="F193" s="161"/>
      <c r="G193" s="161"/>
      <c r="H193" s="161"/>
      <c r="I193" s="161"/>
      <c r="J193" s="161"/>
      <c r="K193" s="161"/>
      <c r="L193" s="161"/>
      <c r="M193" s="161"/>
      <c r="N193" s="161"/>
      <c r="O193" s="161"/>
      <c r="P193" s="161"/>
      <c r="Q193" s="161"/>
      <c r="R193" s="161"/>
      <c r="S193" s="161"/>
      <c r="T193" s="161"/>
      <c r="U193" s="161"/>
      <c r="V193" s="161"/>
      <c r="W193" s="161"/>
      <c r="X193" s="161"/>
      <c r="Y193" s="161"/>
      <c r="Z193" s="198"/>
    </row>
    <row r="194" spans="1:27" ht="20.100000000000001" customHeight="1" x14ac:dyDescent="0.15">
      <c r="A194" s="115"/>
      <c r="B194" s="115"/>
      <c r="C194" s="196"/>
      <c r="D194" s="197"/>
      <c r="E194" s="199" t="s">
        <v>173</v>
      </c>
      <c r="F194" s="200"/>
      <c r="G194" s="200"/>
      <c r="H194" s="201"/>
      <c r="I194" s="202" t="s">
        <v>342</v>
      </c>
      <c r="J194" s="203"/>
      <c r="K194" s="203"/>
      <c r="L194" s="203"/>
      <c r="M194" s="203"/>
      <c r="N194" s="203"/>
      <c r="O194" s="203"/>
      <c r="P194" s="204"/>
      <c r="Q194" s="205" t="s">
        <v>343</v>
      </c>
      <c r="R194" s="205"/>
      <c r="S194" s="205"/>
      <c r="T194" s="205"/>
      <c r="U194" s="205"/>
      <c r="V194" s="206"/>
      <c r="W194" s="207" t="s">
        <v>295</v>
      </c>
      <c r="X194" s="208"/>
      <c r="Y194" s="209"/>
      <c r="Z194" s="210"/>
    </row>
    <row r="195" spans="1:27" ht="20.100000000000001" customHeight="1" x14ac:dyDescent="0.15">
      <c r="A195" s="115"/>
      <c r="B195" s="115"/>
      <c r="C195" s="196"/>
      <c r="D195" s="197"/>
      <c r="E195" s="211"/>
      <c r="F195" s="212"/>
      <c r="G195" s="212"/>
      <c r="H195" s="213"/>
      <c r="I195" s="105"/>
      <c r="J195" s="87"/>
      <c r="K195" s="87"/>
      <c r="L195" s="214" t="s">
        <v>218</v>
      </c>
      <c r="M195" s="215"/>
      <c r="N195" s="86"/>
      <c r="O195" s="87"/>
      <c r="P195" s="216" t="s">
        <v>218</v>
      </c>
      <c r="Q195" s="8"/>
      <c r="R195" s="215" t="s">
        <v>218</v>
      </c>
      <c r="S195" s="86"/>
      <c r="T195" s="87"/>
      <c r="U195" s="214" t="s">
        <v>218</v>
      </c>
      <c r="V195" s="217"/>
      <c r="W195" s="218"/>
      <c r="X195" s="219"/>
      <c r="Y195" s="220"/>
      <c r="Z195" s="210"/>
    </row>
    <row r="196" spans="1:27" ht="20.100000000000001" customHeight="1" x14ac:dyDescent="0.15">
      <c r="A196" s="115"/>
      <c r="B196" s="115"/>
      <c r="C196" s="196"/>
      <c r="D196" s="197"/>
      <c r="E196" s="221"/>
      <c r="F196" s="222"/>
      <c r="G196" s="222"/>
      <c r="H196" s="223"/>
      <c r="I196" s="106"/>
      <c r="J196" s="85"/>
      <c r="K196" s="85"/>
      <c r="L196" s="224" t="s">
        <v>219</v>
      </c>
      <c r="M196" s="225"/>
      <c r="N196" s="84"/>
      <c r="O196" s="85"/>
      <c r="P196" s="226" t="s">
        <v>219</v>
      </c>
      <c r="Q196" s="7"/>
      <c r="R196" s="225" t="s">
        <v>219</v>
      </c>
      <c r="S196" s="84"/>
      <c r="T196" s="85"/>
      <c r="U196" s="224" t="s">
        <v>219</v>
      </c>
      <c r="V196" s="227"/>
      <c r="W196" s="228"/>
      <c r="X196" s="229"/>
      <c r="Y196" s="230"/>
      <c r="Z196" s="210"/>
    </row>
    <row r="197" spans="1:27" ht="20.100000000000001" customHeight="1" x14ac:dyDescent="0.15">
      <c r="A197" s="115"/>
      <c r="B197" s="115"/>
      <c r="C197" s="196"/>
      <c r="D197" s="197"/>
      <c r="E197" s="231" t="s">
        <v>174</v>
      </c>
      <c r="F197" s="232"/>
      <c r="G197" s="232"/>
      <c r="H197" s="233"/>
      <c r="I197" s="23"/>
      <c r="J197" s="88"/>
      <c r="K197" s="88"/>
      <c r="L197" s="88"/>
      <c r="M197" s="91"/>
      <c r="N197" s="92"/>
      <c r="O197" s="88"/>
      <c r="P197" s="24"/>
      <c r="Q197" s="23"/>
      <c r="R197" s="91"/>
      <c r="S197" s="92"/>
      <c r="T197" s="88"/>
      <c r="U197" s="88"/>
      <c r="V197" s="24"/>
      <c r="W197" s="23"/>
      <c r="X197" s="88"/>
      <c r="Y197" s="24"/>
      <c r="Z197" s="234"/>
    </row>
    <row r="198" spans="1:27" ht="20.100000000000001" customHeight="1" x14ac:dyDescent="0.15">
      <c r="A198" s="115"/>
      <c r="B198" s="115"/>
      <c r="C198" s="196"/>
      <c r="D198" s="197"/>
      <c r="E198" s="235" t="s">
        <v>139</v>
      </c>
      <c r="F198" s="236"/>
      <c r="G198" s="236"/>
      <c r="H198" s="237"/>
      <c r="I198" s="20"/>
      <c r="J198" s="34"/>
      <c r="K198" s="34"/>
      <c r="L198" s="34"/>
      <c r="M198" s="93"/>
      <c r="N198" s="46"/>
      <c r="O198" s="34"/>
      <c r="P198" s="35"/>
      <c r="Q198" s="20"/>
      <c r="R198" s="93"/>
      <c r="S198" s="46"/>
      <c r="T198" s="34"/>
      <c r="U198" s="34"/>
      <c r="V198" s="35"/>
      <c r="W198" s="20"/>
      <c r="X198" s="34"/>
      <c r="Y198" s="35"/>
      <c r="Z198" s="234"/>
    </row>
    <row r="199" spans="1:27" ht="20.100000000000001" customHeight="1" x14ac:dyDescent="0.15">
      <c r="A199" s="115"/>
      <c r="B199" s="115"/>
      <c r="C199" s="196"/>
      <c r="D199" s="197"/>
      <c r="E199" s="238" t="s">
        <v>155</v>
      </c>
      <c r="F199" s="239"/>
      <c r="G199" s="239"/>
      <c r="H199" s="240"/>
      <c r="I199" s="20"/>
      <c r="J199" s="34"/>
      <c r="K199" s="34"/>
      <c r="L199" s="34"/>
      <c r="M199" s="93"/>
      <c r="N199" s="46"/>
      <c r="O199" s="34"/>
      <c r="P199" s="35"/>
      <c r="Q199" s="20"/>
      <c r="R199" s="93"/>
      <c r="S199" s="46"/>
      <c r="T199" s="34"/>
      <c r="U199" s="34"/>
      <c r="V199" s="35"/>
      <c r="W199" s="20"/>
      <c r="X199" s="34"/>
      <c r="Y199" s="35"/>
      <c r="Z199" s="241"/>
    </row>
    <row r="200" spans="1:27" ht="20.100000000000001" customHeight="1" x14ac:dyDescent="0.15">
      <c r="A200" s="115"/>
      <c r="B200" s="115"/>
      <c r="C200" s="196"/>
      <c r="D200" s="197"/>
      <c r="E200" s="238" t="s">
        <v>12</v>
      </c>
      <c r="F200" s="239"/>
      <c r="G200" s="239"/>
      <c r="H200" s="240"/>
      <c r="I200" s="20"/>
      <c r="J200" s="34"/>
      <c r="K200" s="34"/>
      <c r="L200" s="34"/>
      <c r="M200" s="93"/>
      <c r="N200" s="46"/>
      <c r="O200" s="34"/>
      <c r="P200" s="35"/>
      <c r="Q200" s="20"/>
      <c r="R200" s="93"/>
      <c r="S200" s="46"/>
      <c r="T200" s="34"/>
      <c r="U200" s="34"/>
      <c r="V200" s="35"/>
      <c r="W200" s="20"/>
      <c r="X200" s="34"/>
      <c r="Y200" s="35"/>
      <c r="Z200" s="234"/>
    </row>
    <row r="201" spans="1:27" ht="20.100000000000001" customHeight="1" x14ac:dyDescent="0.15">
      <c r="A201" s="115"/>
      <c r="B201" s="115"/>
      <c r="C201" s="196"/>
      <c r="D201" s="197"/>
      <c r="E201" s="238" t="s">
        <v>7</v>
      </c>
      <c r="F201" s="239"/>
      <c r="G201" s="239"/>
      <c r="H201" s="240"/>
      <c r="I201" s="20"/>
      <c r="J201" s="34"/>
      <c r="K201" s="34"/>
      <c r="L201" s="34"/>
      <c r="M201" s="93"/>
      <c r="N201" s="46"/>
      <c r="O201" s="34"/>
      <c r="P201" s="35"/>
      <c r="Q201" s="20"/>
      <c r="R201" s="93"/>
      <c r="S201" s="46"/>
      <c r="T201" s="34"/>
      <c r="U201" s="34"/>
      <c r="V201" s="35"/>
      <c r="W201" s="20"/>
      <c r="X201" s="34"/>
      <c r="Y201" s="35"/>
      <c r="Z201" s="234"/>
    </row>
    <row r="202" spans="1:27" ht="20.100000000000001" customHeight="1" thickBot="1" x14ac:dyDescent="0.2">
      <c r="A202" s="115"/>
      <c r="B202" s="115"/>
      <c r="C202" s="196"/>
      <c r="D202" s="197"/>
      <c r="E202" s="238" t="s">
        <v>127</v>
      </c>
      <c r="F202" s="239"/>
      <c r="G202" s="239"/>
      <c r="H202" s="240"/>
      <c r="I202" s="36"/>
      <c r="J202" s="37"/>
      <c r="K202" s="37"/>
      <c r="L202" s="37"/>
      <c r="M202" s="94"/>
      <c r="N202" s="47"/>
      <c r="O202" s="37"/>
      <c r="P202" s="38"/>
      <c r="Q202" s="36"/>
      <c r="R202" s="94"/>
      <c r="S202" s="47"/>
      <c r="T202" s="37"/>
      <c r="U202" s="37"/>
      <c r="V202" s="38"/>
      <c r="W202" s="36"/>
      <c r="X202" s="37"/>
      <c r="Y202" s="38"/>
      <c r="Z202" s="234"/>
    </row>
    <row r="203" spans="1:27" ht="20.100000000000001" customHeight="1" thickTop="1" x14ac:dyDescent="0.15">
      <c r="A203" s="115"/>
      <c r="B203" s="115"/>
      <c r="C203" s="196"/>
      <c r="D203" s="197"/>
      <c r="E203" s="242" t="s">
        <v>175</v>
      </c>
      <c r="F203" s="243"/>
      <c r="G203" s="243"/>
      <c r="H203" s="244"/>
      <c r="I203" s="245">
        <f>SUM(I197:I202)</f>
        <v>0</v>
      </c>
      <c r="J203" s="246"/>
      <c r="K203" s="246"/>
      <c r="L203" s="246"/>
      <c r="M203" s="247"/>
      <c r="N203" s="248">
        <f>SUM(N197:N202)</f>
        <v>0</v>
      </c>
      <c r="O203" s="246"/>
      <c r="P203" s="249"/>
      <c r="Q203" s="245">
        <f>SUM(Q197:Q202)</f>
        <v>0</v>
      </c>
      <c r="R203" s="249"/>
      <c r="S203" s="245">
        <f>SUM(S197:S202)</f>
        <v>0</v>
      </c>
      <c r="T203" s="246"/>
      <c r="U203" s="246"/>
      <c r="V203" s="249"/>
      <c r="W203" s="245">
        <f>SUM(W197:W202)</f>
        <v>0</v>
      </c>
      <c r="X203" s="246"/>
      <c r="Y203" s="249"/>
      <c r="Z203" s="234"/>
    </row>
    <row r="204" spans="1:27" ht="20.100000000000001" customHeight="1" x14ac:dyDescent="0.15">
      <c r="A204" s="115"/>
      <c r="B204" s="115"/>
      <c r="C204" s="196"/>
      <c r="D204" s="197"/>
      <c r="E204" s="197"/>
      <c r="F204" s="197"/>
      <c r="G204" s="197"/>
      <c r="H204" s="197"/>
      <c r="I204" s="250" t="str">
        <f>"*1 "&amp;日付例&amp;"　年月日を入力してください。"</f>
        <v>*1 例)2024/4/1、R6/4/1　年月日を入力してください。</v>
      </c>
      <c r="W204" s="55"/>
      <c r="X204" s="55"/>
      <c r="Y204" s="55"/>
      <c r="Z204" s="182"/>
    </row>
    <row r="205" spans="1:27" ht="20.100000000000001" customHeight="1" x14ac:dyDescent="0.15">
      <c r="A205" s="115"/>
      <c r="B205" s="115"/>
      <c r="C205" s="128"/>
      <c r="D205" s="133">
        <v>2</v>
      </c>
      <c r="E205" s="138" t="s">
        <v>171</v>
      </c>
      <c r="F205" s="129"/>
      <c r="G205" s="129"/>
      <c r="H205" s="129"/>
      <c r="I205" s="138"/>
      <c r="J205" s="138"/>
      <c r="K205" s="138"/>
      <c r="L205" s="138"/>
      <c r="M205" s="138"/>
      <c r="N205" s="138"/>
      <c r="O205" s="138"/>
      <c r="P205" s="138"/>
      <c r="Q205" s="138"/>
      <c r="R205" s="138"/>
      <c r="S205" s="138"/>
      <c r="T205" s="138"/>
      <c r="U205" s="138"/>
      <c r="V205" s="138"/>
      <c r="W205" s="138"/>
      <c r="X205" s="138"/>
      <c r="Y205" s="138"/>
      <c r="Z205" s="137"/>
      <c r="AA205" s="141"/>
    </row>
    <row r="206" spans="1:27" ht="20.100000000000001" customHeight="1" x14ac:dyDescent="0.15">
      <c r="A206" s="115"/>
      <c r="B206" s="115"/>
      <c r="C206" s="132"/>
      <c r="D206" s="182"/>
      <c r="E206" s="251" t="s">
        <v>172</v>
      </c>
      <c r="F206" s="252"/>
      <c r="G206" s="252"/>
      <c r="H206" s="253"/>
      <c r="I206" s="254" t="s">
        <v>298</v>
      </c>
      <c r="J206" s="255"/>
      <c r="K206" s="255"/>
      <c r="L206" s="255"/>
      <c r="M206" s="256"/>
      <c r="N206" s="257" t="s">
        <v>297</v>
      </c>
      <c r="O206" s="258"/>
      <c r="P206" s="259"/>
      <c r="Q206" s="257" t="s">
        <v>296</v>
      </c>
      <c r="R206" s="259"/>
      <c r="S206" s="260"/>
      <c r="T206" s="260"/>
      <c r="W206" s="260"/>
      <c r="Z206" s="182"/>
      <c r="AA206" s="141"/>
    </row>
    <row r="207" spans="1:27" ht="20.100000000000001" customHeight="1" x14ac:dyDescent="0.15">
      <c r="A207" s="115"/>
      <c r="B207" s="115"/>
      <c r="C207" s="132"/>
      <c r="E207" s="261" t="s">
        <v>178</v>
      </c>
      <c r="F207" s="262"/>
      <c r="G207" s="262"/>
      <c r="H207" s="263"/>
      <c r="I207" s="23"/>
      <c r="J207" s="39"/>
      <c r="K207" s="39"/>
      <c r="L207" s="39"/>
      <c r="M207" s="40"/>
      <c r="N207" s="264"/>
      <c r="O207" s="265"/>
      <c r="P207" s="266"/>
      <c r="Q207" s="23"/>
      <c r="R207" s="24"/>
      <c r="S207" s="267"/>
      <c r="T207" s="267"/>
      <c r="W207" s="267"/>
      <c r="Z207" s="182"/>
      <c r="AA207" s="141"/>
    </row>
    <row r="208" spans="1:27" ht="20.100000000000001" customHeight="1" x14ac:dyDescent="0.15">
      <c r="A208" s="115"/>
      <c r="B208" s="115"/>
      <c r="C208" s="132"/>
      <c r="E208" s="268" t="s">
        <v>210</v>
      </c>
      <c r="F208" s="269"/>
      <c r="G208" s="269"/>
      <c r="H208" s="270"/>
      <c r="I208" s="20"/>
      <c r="J208" s="100"/>
      <c r="K208" s="100"/>
      <c r="L208" s="100"/>
      <c r="M208" s="101"/>
      <c r="N208" s="271"/>
      <c r="O208" s="272"/>
      <c r="P208" s="273"/>
      <c r="Q208" s="20"/>
      <c r="R208" s="35"/>
      <c r="S208" s="267"/>
      <c r="T208" s="267"/>
      <c r="W208" s="267"/>
      <c r="Z208" s="182"/>
      <c r="AA208" s="141"/>
    </row>
    <row r="209" spans="1:27" ht="20.100000000000001" customHeight="1" x14ac:dyDescent="0.15">
      <c r="A209" s="115"/>
      <c r="B209" s="115"/>
      <c r="C209" s="132"/>
      <c r="D209" s="182"/>
      <c r="E209" s="274" t="s">
        <v>177</v>
      </c>
      <c r="F209" s="275"/>
      <c r="G209" s="275"/>
      <c r="H209" s="276"/>
      <c r="I209" s="20"/>
      <c r="J209" s="103"/>
      <c r="K209" s="103"/>
      <c r="L209" s="103"/>
      <c r="M209" s="104"/>
      <c r="N209" s="20"/>
      <c r="O209" s="34"/>
      <c r="P209" s="35"/>
      <c r="Q209" s="20"/>
      <c r="R209" s="35"/>
      <c r="S209" s="267"/>
      <c r="T209" s="267"/>
      <c r="W209" s="267"/>
      <c r="Z209" s="182"/>
      <c r="AA209" s="141"/>
    </row>
    <row r="210" spans="1:27" ht="30" customHeight="1" thickBot="1" x14ac:dyDescent="0.2">
      <c r="A210" s="115"/>
      <c r="B210" s="115"/>
      <c r="C210" s="132"/>
      <c r="D210" s="182"/>
      <c r="E210" s="277" t="s">
        <v>299</v>
      </c>
      <c r="F210" s="278"/>
      <c r="G210" s="278"/>
      <c r="H210" s="279"/>
      <c r="I210" s="280"/>
      <c r="J210" s="281"/>
      <c r="K210" s="281"/>
      <c r="L210" s="281"/>
      <c r="M210" s="282"/>
      <c r="N210" s="36"/>
      <c r="O210" s="37"/>
      <c r="P210" s="38"/>
      <c r="Q210" s="36"/>
      <c r="R210" s="38"/>
      <c r="S210" s="267"/>
      <c r="T210" s="267"/>
      <c r="W210" s="267"/>
      <c r="Z210" s="182"/>
      <c r="AA210" s="141"/>
    </row>
    <row r="211" spans="1:27" ht="20.100000000000001" customHeight="1" thickTop="1" x14ac:dyDescent="0.15">
      <c r="A211" s="115"/>
      <c r="B211" s="115"/>
      <c r="C211" s="132"/>
      <c r="D211" s="182"/>
      <c r="E211" s="283" t="s">
        <v>176</v>
      </c>
      <c r="F211" s="284"/>
      <c r="G211" s="284"/>
      <c r="H211" s="285"/>
      <c r="I211" s="245">
        <f>SUM(I207,I209)</f>
        <v>0</v>
      </c>
      <c r="J211" s="286"/>
      <c r="K211" s="286"/>
      <c r="L211" s="286"/>
      <c r="M211" s="287"/>
      <c r="N211" s="245">
        <f>SUM(N209:P210)</f>
        <v>0</v>
      </c>
      <c r="O211" s="246"/>
      <c r="P211" s="249"/>
      <c r="Q211" s="245">
        <f>SUM(Q207,Q209,Q210)</f>
        <v>0</v>
      </c>
      <c r="R211" s="249"/>
      <c r="S211" s="267"/>
      <c r="T211" s="267"/>
      <c r="W211" s="267"/>
      <c r="Z211" s="182"/>
      <c r="AA211" s="141"/>
    </row>
    <row r="212" spans="1:27" ht="20.100000000000001" customHeight="1" x14ac:dyDescent="0.15">
      <c r="A212" s="115"/>
      <c r="B212" s="115"/>
      <c r="C212" s="196"/>
      <c r="D212" s="197"/>
      <c r="E212" s="197"/>
      <c r="F212" s="197"/>
      <c r="G212" s="197"/>
      <c r="H212" s="197"/>
      <c r="AA212" s="148"/>
    </row>
    <row r="213" spans="1:27" ht="20.100000000000001" customHeight="1" x14ac:dyDescent="0.15">
      <c r="A213" s="115"/>
      <c r="B213" s="115"/>
      <c r="C213" s="132"/>
      <c r="D213" s="133">
        <v>3</v>
      </c>
      <c r="E213" s="113" t="s">
        <v>165</v>
      </c>
      <c r="I213" s="288"/>
      <c r="J213" s="288"/>
      <c r="K213" s="288"/>
      <c r="L213" s="288"/>
      <c r="M213" s="138"/>
      <c r="N213" s="138"/>
      <c r="O213" s="138"/>
      <c r="P213" s="138"/>
      <c r="Q213" s="138"/>
      <c r="R213" s="138"/>
      <c r="S213" s="138"/>
      <c r="T213" s="138"/>
      <c r="U213" s="138"/>
      <c r="V213" s="138"/>
      <c r="W213" s="138"/>
      <c r="X213" s="138"/>
      <c r="Z213" s="182"/>
    </row>
    <row r="214" spans="1:27" ht="20.100000000000001" customHeight="1" x14ac:dyDescent="0.15">
      <c r="A214" s="115"/>
      <c r="B214" s="115"/>
      <c r="C214" s="132"/>
      <c r="E214" s="289" t="s">
        <v>166</v>
      </c>
      <c r="F214" s="290"/>
      <c r="G214" s="290"/>
      <c r="H214" s="291"/>
      <c r="I214" s="23"/>
      <c r="J214" s="51"/>
      <c r="K214" s="51"/>
      <c r="L214" s="51"/>
      <c r="M214" s="52"/>
      <c r="Y214" s="138"/>
      <c r="Z214" s="182"/>
    </row>
    <row r="215" spans="1:27" ht="20.100000000000001" customHeight="1" x14ac:dyDescent="0.15">
      <c r="A215" s="115"/>
      <c r="B215" s="115"/>
      <c r="C215" s="132"/>
      <c r="D215" s="133"/>
      <c r="E215" s="292" t="s">
        <v>167</v>
      </c>
      <c r="F215" s="293"/>
      <c r="G215" s="293"/>
      <c r="H215" s="294"/>
      <c r="I215" s="20"/>
      <c r="J215" s="21"/>
      <c r="K215" s="21"/>
      <c r="L215" s="21"/>
      <c r="M215" s="22"/>
      <c r="Y215" s="138"/>
      <c r="Z215" s="182"/>
    </row>
    <row r="216" spans="1:27" ht="20.100000000000001" customHeight="1" x14ac:dyDescent="0.15">
      <c r="A216" s="115"/>
      <c r="B216" s="115"/>
      <c r="C216" s="132"/>
      <c r="D216" s="133"/>
      <c r="E216" s="295" t="s">
        <v>168</v>
      </c>
      <c r="F216" s="296"/>
      <c r="G216" s="296"/>
      <c r="H216" s="297"/>
      <c r="I216" s="20"/>
      <c r="J216" s="21"/>
      <c r="K216" s="21"/>
      <c r="L216" s="21"/>
      <c r="M216" s="22"/>
      <c r="Y216" s="138"/>
      <c r="Z216" s="182"/>
    </row>
    <row r="217" spans="1:27" ht="20.100000000000001" customHeight="1" x14ac:dyDescent="0.15">
      <c r="A217" s="115"/>
      <c r="B217" s="115"/>
      <c r="C217" s="132"/>
      <c r="D217" s="133"/>
      <c r="E217" s="292" t="s">
        <v>169</v>
      </c>
      <c r="F217" s="293"/>
      <c r="G217" s="293"/>
      <c r="H217" s="294"/>
      <c r="I217" s="298">
        <f>I214+I215+I216</f>
        <v>0</v>
      </c>
      <c r="J217" s="299"/>
      <c r="K217" s="299"/>
      <c r="L217" s="299"/>
      <c r="M217" s="300"/>
      <c r="Y217" s="138"/>
      <c r="Z217" s="182"/>
    </row>
    <row r="218" spans="1:27" ht="20.100000000000001" customHeight="1" x14ac:dyDescent="0.15">
      <c r="A218" s="115"/>
      <c r="B218" s="115"/>
      <c r="C218" s="132"/>
      <c r="D218" s="133"/>
      <c r="E218" s="301" t="s">
        <v>170</v>
      </c>
      <c r="F218" s="302"/>
      <c r="G218" s="302"/>
      <c r="H218" s="303"/>
      <c r="I218" s="41"/>
      <c r="J218" s="42"/>
      <c r="K218" s="42"/>
      <c r="L218" s="42"/>
      <c r="M218" s="43"/>
      <c r="Y218" s="138"/>
      <c r="Z218" s="182"/>
    </row>
    <row r="219" spans="1:27" ht="19.5" customHeight="1" x14ac:dyDescent="0.15">
      <c r="A219" s="115"/>
      <c r="B219" s="115"/>
      <c r="C219" s="141"/>
      <c r="D219" s="138"/>
      <c r="E219" s="138"/>
      <c r="F219" s="138"/>
      <c r="G219" s="138"/>
      <c r="H219" s="138"/>
      <c r="I219" s="135"/>
      <c r="J219" s="162"/>
      <c r="K219" s="140"/>
      <c r="L219" s="140"/>
      <c r="M219" s="140"/>
      <c r="N219" s="140"/>
      <c r="O219" s="140"/>
      <c r="P219" s="140"/>
      <c r="Q219" s="140"/>
      <c r="R219" s="140"/>
      <c r="S219" s="140"/>
      <c r="T219" s="140"/>
      <c r="U219" s="140"/>
      <c r="V219" s="140"/>
      <c r="W219" s="140"/>
      <c r="X219" s="140"/>
      <c r="Y219" s="140"/>
      <c r="Z219" s="137"/>
    </row>
    <row r="220" spans="1:27" ht="20.100000000000001" customHeight="1" x14ac:dyDescent="0.15">
      <c r="A220" s="115"/>
      <c r="B220" s="115"/>
      <c r="C220" s="132"/>
      <c r="D220" s="133">
        <v>4</v>
      </c>
      <c r="E220" s="113" t="s">
        <v>158</v>
      </c>
      <c r="F220" s="138"/>
      <c r="G220" s="138"/>
      <c r="H220" s="138"/>
      <c r="I220" s="32"/>
      <c r="J220" s="33"/>
      <c r="K220" s="33"/>
      <c r="L220" s="33"/>
      <c r="M220" s="33"/>
      <c r="N220" s="304"/>
      <c r="O220" s="304"/>
      <c r="P220" s="304"/>
      <c r="Q220" s="304"/>
      <c r="R220" s="304"/>
      <c r="S220" s="304"/>
      <c r="T220" s="304"/>
      <c r="U220" s="304"/>
      <c r="V220" s="304"/>
      <c r="W220" s="304"/>
      <c r="X220" s="304"/>
      <c r="Y220" s="304"/>
      <c r="Z220" s="305"/>
      <c r="AA220" s="141"/>
    </row>
    <row r="221" spans="1:27" ht="20.100000000000001" customHeight="1" x14ac:dyDescent="0.15">
      <c r="A221" s="115"/>
      <c r="B221" s="115"/>
      <c r="C221" s="132"/>
      <c r="D221" s="133"/>
      <c r="E221" s="138"/>
      <c r="F221" s="138"/>
      <c r="G221" s="138"/>
      <c r="H221" s="138"/>
      <c r="J221" s="140" t="str">
        <f>日付例&amp;"　年月日を入力してください。創業日が1900/3/31以前の場合は、入力不要です。"</f>
        <v>例)2024/4/1、R6/4/1　年月日を入力してください。創業日が1900/3/31以前の場合は、入力不要です。</v>
      </c>
      <c r="K221" s="139"/>
      <c r="L221" s="139"/>
      <c r="M221" s="139"/>
      <c r="N221" s="306"/>
      <c r="O221" s="140"/>
      <c r="P221" s="147"/>
      <c r="Q221" s="140"/>
      <c r="R221" s="140"/>
      <c r="S221" s="140"/>
      <c r="T221" s="140"/>
      <c r="U221" s="140"/>
      <c r="V221" s="140"/>
      <c r="W221" s="140"/>
      <c r="X221" s="140"/>
      <c r="Y221" s="140"/>
      <c r="Z221" s="150"/>
      <c r="AA221" s="141"/>
    </row>
    <row r="222" spans="1:27" ht="20.100000000000001" customHeight="1" x14ac:dyDescent="0.15">
      <c r="A222" s="115"/>
      <c r="B222" s="115"/>
      <c r="C222" s="132"/>
      <c r="D222" s="133">
        <v>5</v>
      </c>
      <c r="E222" s="138" t="s">
        <v>159</v>
      </c>
      <c r="F222" s="138"/>
      <c r="G222" s="138"/>
      <c r="H222" s="138"/>
      <c r="I222" s="32"/>
      <c r="J222" s="33"/>
      <c r="K222" s="33"/>
      <c r="L222" s="33"/>
      <c r="M222" s="33"/>
      <c r="N222" s="307" t="s">
        <v>160</v>
      </c>
      <c r="O222" s="32"/>
      <c r="P222" s="32"/>
      <c r="Q222" s="308" t="s">
        <v>161</v>
      </c>
      <c r="R222" s="304"/>
      <c r="S222" s="304"/>
      <c r="T222" s="304"/>
      <c r="U222" s="304"/>
      <c r="V222" s="304"/>
      <c r="W222" s="304"/>
      <c r="X222" s="304"/>
      <c r="Y222" s="304"/>
      <c r="Z222" s="305"/>
      <c r="AA222" s="141"/>
    </row>
    <row r="223" spans="1:27" ht="20.100000000000001" customHeight="1" x14ac:dyDescent="0.15">
      <c r="A223" s="115"/>
      <c r="B223" s="115"/>
      <c r="C223" s="132"/>
      <c r="D223" s="133"/>
      <c r="E223" s="309" t="s">
        <v>162</v>
      </c>
      <c r="F223" s="138"/>
      <c r="G223" s="138"/>
      <c r="H223" s="138"/>
      <c r="J223" s="140" t="str">
        <f>日付例&amp;"　年月日を入力してください。"</f>
        <v>例)2024/4/1、R6/4/1　年月日を入力してください。</v>
      </c>
      <c r="K223" s="140"/>
      <c r="L223" s="140"/>
      <c r="M223" s="147"/>
      <c r="N223" s="306"/>
      <c r="O223" s="140"/>
      <c r="P223" s="147"/>
      <c r="Q223" s="140"/>
      <c r="R223" s="140"/>
      <c r="S223" s="140"/>
      <c r="T223" s="140"/>
      <c r="U223" s="140"/>
      <c r="V223" s="140"/>
      <c r="W223" s="140"/>
      <c r="X223" s="140"/>
      <c r="Y223" s="140"/>
      <c r="Z223" s="150"/>
      <c r="AA223" s="141"/>
    </row>
    <row r="224" spans="1:27" ht="20.100000000000001" customHeight="1" x14ac:dyDescent="0.15">
      <c r="A224" s="115"/>
      <c r="B224" s="115"/>
      <c r="C224" s="132"/>
      <c r="D224" s="133">
        <v>6</v>
      </c>
      <c r="E224" s="310" t="s">
        <v>163</v>
      </c>
      <c r="F224" s="138"/>
      <c r="G224" s="138"/>
      <c r="H224" s="138"/>
      <c r="I224" s="32"/>
      <c r="J224" s="33"/>
      <c r="K224" s="33"/>
      <c r="L224" s="33"/>
      <c r="M224" s="33"/>
      <c r="N224" s="260"/>
      <c r="O224" s="304"/>
      <c r="P224" s="311"/>
      <c r="Q224" s="304"/>
      <c r="R224" s="304"/>
      <c r="S224" s="304"/>
      <c r="T224" s="304"/>
      <c r="U224" s="304"/>
      <c r="V224" s="304"/>
      <c r="W224" s="304"/>
      <c r="X224" s="304"/>
      <c r="Y224" s="304"/>
      <c r="Z224" s="305"/>
      <c r="AA224" s="141"/>
    </row>
    <row r="225" spans="1:27" ht="20.100000000000001" customHeight="1" x14ac:dyDescent="0.15">
      <c r="A225" s="115"/>
      <c r="B225" s="115"/>
      <c r="C225" s="132"/>
      <c r="D225" s="133"/>
      <c r="E225" s="309" t="s">
        <v>164</v>
      </c>
      <c r="F225" s="138"/>
      <c r="G225" s="138"/>
      <c r="H225" s="138"/>
      <c r="J225" s="140" t="str">
        <f>日付例&amp;"　年月日を入力してください。"</f>
        <v>例)2024/4/1、R6/4/1　年月日を入力してください。</v>
      </c>
      <c r="K225" s="140"/>
      <c r="L225" s="140"/>
      <c r="M225" s="147"/>
      <c r="N225" s="306"/>
      <c r="O225" s="140"/>
      <c r="P225" s="147"/>
      <c r="Q225" s="140"/>
      <c r="R225" s="140"/>
      <c r="S225" s="140"/>
      <c r="T225" s="140"/>
      <c r="U225" s="140"/>
      <c r="V225" s="140"/>
      <c r="W225" s="140"/>
      <c r="X225" s="140"/>
      <c r="Y225" s="140"/>
      <c r="Z225" s="150"/>
      <c r="AA225" s="141"/>
    </row>
    <row r="226" spans="1:27" ht="20.100000000000001" customHeight="1" x14ac:dyDescent="0.15">
      <c r="A226" s="115">
        <f>IFERROR(IF(TRIM($I226)="",1001,0),3)</f>
        <v>1001</v>
      </c>
      <c r="B226" s="115"/>
      <c r="C226" s="132"/>
      <c r="D226" s="133">
        <v>7</v>
      </c>
      <c r="E226" s="113" t="s">
        <v>3</v>
      </c>
      <c r="I226" s="31"/>
      <c r="J226" s="31"/>
      <c r="K226" s="31"/>
      <c r="L226" s="31"/>
      <c r="M226" s="31"/>
      <c r="N226" s="138" t="s">
        <v>11</v>
      </c>
      <c r="O226" s="138"/>
      <c r="P226" s="138"/>
      <c r="Q226" s="138"/>
      <c r="R226" s="138"/>
      <c r="S226" s="138"/>
      <c r="T226" s="138"/>
      <c r="U226" s="138"/>
      <c r="V226" s="138"/>
      <c r="W226" s="138"/>
      <c r="X226" s="138"/>
      <c r="Y226" s="138"/>
      <c r="Z226" s="137"/>
    </row>
    <row r="227" spans="1:27" ht="60" customHeight="1" x14ac:dyDescent="0.15">
      <c r="A227" s="115"/>
      <c r="B227" s="115"/>
      <c r="C227" s="141"/>
      <c r="D227" s="138"/>
      <c r="E227" s="138"/>
      <c r="F227" s="138"/>
      <c r="G227" s="138"/>
      <c r="H227" s="138"/>
      <c r="J227" s="161" t="s">
        <v>351</v>
      </c>
      <c r="K227" s="161"/>
      <c r="L227" s="161"/>
      <c r="M227" s="161"/>
      <c r="N227" s="161"/>
      <c r="O227" s="161"/>
      <c r="P227" s="161"/>
      <c r="Q227" s="161"/>
      <c r="R227" s="161"/>
      <c r="S227" s="161"/>
      <c r="T227" s="161"/>
      <c r="U227" s="161"/>
      <c r="V227" s="161"/>
      <c r="W227" s="161"/>
      <c r="X227" s="161"/>
      <c r="Y227" s="161"/>
      <c r="Z227" s="312"/>
    </row>
    <row r="228" spans="1:27" ht="20.100000000000001" customHeight="1" x14ac:dyDescent="0.15">
      <c r="A228" s="115">
        <f>IFERROR(IF(TRIM($I228)="",1001,0),3)</f>
        <v>1001</v>
      </c>
      <c r="B228" s="115"/>
      <c r="C228" s="132"/>
      <c r="D228" s="133">
        <v>8</v>
      </c>
      <c r="E228" s="113" t="s">
        <v>157</v>
      </c>
      <c r="I228" s="89"/>
      <c r="J228" s="89"/>
      <c r="K228" s="89"/>
      <c r="L228" s="89"/>
      <c r="M228" s="89"/>
      <c r="N228" s="138"/>
      <c r="O228" s="138"/>
      <c r="P228" s="138"/>
      <c r="Q228" s="138"/>
      <c r="R228" s="138"/>
      <c r="S228" s="138"/>
      <c r="T228" s="138"/>
      <c r="U228" s="138"/>
      <c r="V228" s="138"/>
      <c r="W228" s="138"/>
      <c r="X228" s="138"/>
      <c r="Y228" s="138"/>
      <c r="Z228" s="137"/>
    </row>
    <row r="229" spans="1:27" ht="30" customHeight="1" x14ac:dyDescent="0.15">
      <c r="A229" s="115"/>
      <c r="B229" s="115"/>
      <c r="C229" s="141"/>
      <c r="D229" s="138"/>
      <c r="E229" s="138"/>
      <c r="F229" s="138"/>
      <c r="G229" s="138"/>
      <c r="H229" s="138"/>
      <c r="J229" s="161" t="s">
        <v>270</v>
      </c>
      <c r="K229" s="161"/>
      <c r="L229" s="161"/>
      <c r="M229" s="161"/>
      <c r="N229" s="161"/>
      <c r="O229" s="161"/>
      <c r="P229" s="161"/>
      <c r="Q229" s="161"/>
      <c r="R229" s="161"/>
      <c r="S229" s="161"/>
      <c r="T229" s="161"/>
      <c r="U229" s="161"/>
      <c r="V229" s="161"/>
      <c r="W229" s="161"/>
      <c r="X229" s="161"/>
      <c r="Y229" s="161"/>
      <c r="Z229" s="137"/>
    </row>
    <row r="230" spans="1:27" ht="20.100000000000001" customHeight="1" x14ac:dyDescent="0.15">
      <c r="A230" s="115"/>
      <c r="B230" s="115"/>
      <c r="C230" s="151"/>
      <c r="D230" s="152"/>
      <c r="E230" s="152"/>
      <c r="F230" s="152"/>
      <c r="G230" s="152"/>
      <c r="H230" s="152"/>
      <c r="I230" s="152"/>
      <c r="J230" s="153"/>
      <c r="K230" s="153"/>
      <c r="L230" s="153"/>
      <c r="M230" s="178"/>
      <c r="N230" s="153"/>
      <c r="O230" s="153"/>
      <c r="P230" s="178"/>
      <c r="Q230" s="153"/>
      <c r="R230" s="153"/>
      <c r="S230" s="153"/>
      <c r="T230" s="153"/>
      <c r="U230" s="153"/>
      <c r="V230" s="153"/>
      <c r="W230" s="153"/>
      <c r="X230" s="153"/>
      <c r="Y230" s="153"/>
      <c r="Z230" s="313"/>
      <c r="AA230" s="141"/>
    </row>
    <row r="231" spans="1:27" ht="19.5" customHeight="1" x14ac:dyDescent="0.15">
      <c r="A231" s="115"/>
      <c r="B231" s="115"/>
      <c r="C231" s="138"/>
      <c r="D231" s="138"/>
      <c r="E231" s="138"/>
      <c r="F231" s="138"/>
      <c r="G231" s="138"/>
      <c r="H231" s="138"/>
      <c r="I231" s="157"/>
      <c r="J231" s="157"/>
      <c r="K231" s="156"/>
      <c r="L231" s="157"/>
      <c r="M231" s="157"/>
      <c r="N231" s="157"/>
      <c r="O231" s="157"/>
      <c r="P231" s="157"/>
      <c r="Q231" s="157"/>
      <c r="R231" s="157"/>
      <c r="S231" s="157"/>
      <c r="T231" s="157"/>
      <c r="U231" s="157"/>
      <c r="V231" s="157"/>
      <c r="W231" s="157"/>
      <c r="X231" s="157"/>
      <c r="Y231" s="184"/>
      <c r="Z231" s="138"/>
      <c r="AA231" s="171"/>
    </row>
    <row r="232" spans="1:27" ht="20.100000000000001" customHeight="1" x14ac:dyDescent="0.15">
      <c r="A232" s="115"/>
      <c r="B232" s="115"/>
      <c r="C232" s="138"/>
      <c r="D232" s="138"/>
      <c r="E232" s="138"/>
      <c r="F232" s="138"/>
      <c r="G232" s="138"/>
      <c r="H232" s="138"/>
      <c r="I232" s="138"/>
      <c r="J232" s="157"/>
      <c r="K232" s="157"/>
      <c r="L232" s="157"/>
      <c r="M232" s="179"/>
      <c r="N232" s="157"/>
      <c r="O232" s="157"/>
      <c r="P232" s="179"/>
      <c r="Q232" s="157"/>
      <c r="R232" s="157"/>
      <c r="S232" s="157"/>
      <c r="T232" s="157"/>
      <c r="U232" s="157"/>
      <c r="V232" s="157"/>
      <c r="W232" s="157"/>
      <c r="X232" s="157"/>
      <c r="Y232" s="157"/>
      <c r="Z232" s="157"/>
      <c r="AA232" s="157"/>
    </row>
    <row r="233" spans="1:27" ht="20.100000000000001" customHeight="1" x14ac:dyDescent="0.15">
      <c r="A233" s="115"/>
      <c r="B233" s="115"/>
      <c r="C233" s="125" t="s">
        <v>340</v>
      </c>
      <c r="D233" s="126"/>
      <c r="E233" s="126"/>
      <c r="F233" s="126"/>
      <c r="G233" s="126"/>
      <c r="H233" s="127"/>
    </row>
    <row r="234" spans="1:27" ht="18.75" customHeight="1" x14ac:dyDescent="0.15">
      <c r="C234" s="148"/>
      <c r="E234" s="314"/>
      <c r="F234" s="314"/>
      <c r="G234" s="314"/>
      <c r="H234" s="314"/>
      <c r="I234" s="315"/>
      <c r="J234" s="315"/>
      <c r="K234" s="315"/>
      <c r="L234" s="315"/>
      <c r="M234" s="315"/>
      <c r="N234" s="315"/>
      <c r="O234" s="315"/>
      <c r="P234" s="315"/>
      <c r="Q234" s="315"/>
      <c r="R234" s="315"/>
      <c r="S234" s="315"/>
      <c r="T234" s="315"/>
      <c r="U234" s="315"/>
      <c r="V234" s="315"/>
      <c r="W234" s="315"/>
      <c r="X234" s="316"/>
      <c r="Y234" s="316"/>
      <c r="Z234" s="317"/>
    </row>
    <row r="235" spans="1:27" ht="20.100000000000001" customHeight="1" x14ac:dyDescent="0.15">
      <c r="A235" s="115">
        <f>IFERROR(IF(COUNTIF($J240:$J242,"○")+COUNTIF($J248:$J257,"○")+COUNTIF($J263:$J283,"○")+IF($J290="○",1,0)+COUNTIF($J296:$J304,"○")+COUNTIF($P310:$P376,"○")&lt;1,1001,0),3)</f>
        <v>1001</v>
      </c>
      <c r="B235" s="517"/>
      <c r="C235" s="128"/>
      <c r="D235" s="133">
        <v>1</v>
      </c>
      <c r="E235" s="318" t="s">
        <v>294</v>
      </c>
      <c r="F235" s="318"/>
      <c r="G235" s="318"/>
      <c r="I235" s="319"/>
      <c r="J235" s="250"/>
      <c r="K235" s="250"/>
      <c r="L235" s="250"/>
      <c r="M235" s="250"/>
      <c r="N235" s="250"/>
      <c r="O235" s="250"/>
      <c r="P235" s="250"/>
      <c r="Q235" s="250"/>
      <c r="R235" s="250"/>
      <c r="S235" s="250"/>
      <c r="T235" s="250"/>
      <c r="U235" s="250"/>
      <c r="V235" s="250"/>
      <c r="W235" s="250"/>
      <c r="X235" s="250"/>
      <c r="Y235" s="250"/>
      <c r="Z235" s="320"/>
      <c r="AA235" s="250"/>
    </row>
    <row r="236" spans="1:27" ht="41.25" customHeight="1" x14ac:dyDescent="0.15">
      <c r="A236" s="115"/>
      <c r="B236" s="115"/>
      <c r="C236" s="128"/>
      <c r="E236" s="321" t="s">
        <v>352</v>
      </c>
      <c r="F236" s="321"/>
      <c r="G236" s="321"/>
      <c r="H236" s="321"/>
      <c r="I236" s="321"/>
      <c r="J236" s="321"/>
      <c r="K236" s="321"/>
      <c r="L236" s="321"/>
      <c r="M236" s="321"/>
      <c r="N236" s="321"/>
      <c r="O236" s="321"/>
      <c r="P236" s="321"/>
      <c r="Q236" s="321"/>
      <c r="R236" s="321"/>
      <c r="S236" s="321"/>
      <c r="T236" s="321"/>
      <c r="U236" s="321"/>
      <c r="V236" s="321"/>
      <c r="W236" s="321"/>
      <c r="X236" s="321"/>
      <c r="Y236" s="321"/>
      <c r="Z236" s="322"/>
      <c r="AA236" s="138"/>
    </row>
    <row r="237" spans="1:27" ht="20.100000000000001" customHeight="1" x14ac:dyDescent="0.15">
      <c r="C237" s="148"/>
      <c r="E237" s="323" t="s">
        <v>285</v>
      </c>
      <c r="F237" s="323"/>
      <c r="G237" s="314"/>
      <c r="H237" s="314"/>
      <c r="I237" s="314"/>
      <c r="J237" s="314"/>
      <c r="K237" s="314"/>
      <c r="L237" s="314"/>
      <c r="M237" s="314"/>
      <c r="N237" s="314"/>
      <c r="O237" s="314"/>
      <c r="P237" s="314"/>
      <c r="Q237" s="314"/>
      <c r="R237" s="314"/>
      <c r="S237" s="314"/>
      <c r="T237" s="314"/>
      <c r="U237" s="314"/>
      <c r="V237" s="314"/>
      <c r="W237" s="314"/>
      <c r="X237" s="324"/>
      <c r="Y237" s="324"/>
      <c r="Z237" s="182"/>
    </row>
    <row r="238" spans="1:27" ht="20.100000000000001" customHeight="1" x14ac:dyDescent="0.15">
      <c r="C238" s="148"/>
      <c r="E238" s="199" t="s">
        <v>179</v>
      </c>
      <c r="F238" s="200"/>
      <c r="G238" s="200"/>
      <c r="H238" s="200"/>
      <c r="I238" s="325"/>
      <c r="J238" s="326" t="s">
        <v>2</v>
      </c>
      <c r="K238" s="327" t="s">
        <v>128</v>
      </c>
      <c r="L238" s="328"/>
      <c r="M238" s="329" t="s">
        <v>271</v>
      </c>
      <c r="N238" s="330"/>
      <c r="O238" s="331" t="s">
        <v>211</v>
      </c>
      <c r="P238" s="332"/>
      <c r="Q238" s="333" t="s">
        <v>212</v>
      </c>
      <c r="R238" s="334" t="s">
        <v>276</v>
      </c>
      <c r="S238" s="335"/>
      <c r="T238" s="314"/>
      <c r="U238" s="314"/>
      <c r="V238" s="314"/>
      <c r="W238" s="314"/>
      <c r="X238" s="324"/>
      <c r="Y238" s="324"/>
      <c r="Z238" s="182"/>
    </row>
    <row r="239" spans="1:27" ht="57.75" customHeight="1" x14ac:dyDescent="0.15">
      <c r="C239" s="148"/>
      <c r="E239" s="221"/>
      <c r="F239" s="222"/>
      <c r="G239" s="222"/>
      <c r="H239" s="222"/>
      <c r="I239" s="336"/>
      <c r="J239" s="337"/>
      <c r="K239" s="338"/>
      <c r="L239" s="339"/>
      <c r="M239" s="340"/>
      <c r="N239" s="341"/>
      <c r="O239" s="342"/>
      <c r="P239" s="342"/>
      <c r="Q239" s="343"/>
      <c r="R239" s="344" t="s">
        <v>133</v>
      </c>
      <c r="S239" s="345" t="s">
        <v>134</v>
      </c>
      <c r="T239" s="314"/>
      <c r="U239" s="314"/>
      <c r="V239" s="314"/>
      <c r="W239" s="314"/>
      <c r="X239" s="324"/>
      <c r="Y239" s="324"/>
      <c r="Z239" s="182"/>
    </row>
    <row r="240" spans="1:27" ht="20.100000000000001" customHeight="1" x14ac:dyDescent="0.15">
      <c r="A240" s="115">
        <f>IFERROR(IF(AND(COUNTIF($J240:$J242,"○")&gt;0,OR(TRIM($O240)="",TRIM($Q240)="")),1001,0),3)</f>
        <v>0</v>
      </c>
      <c r="B240" s="518"/>
      <c r="C240" s="148"/>
      <c r="E240" s="346" t="s">
        <v>215</v>
      </c>
      <c r="F240" s="347"/>
      <c r="G240" s="347"/>
      <c r="H240" s="347"/>
      <c r="I240" s="348"/>
      <c r="J240" s="13"/>
      <c r="K240" s="349"/>
      <c r="L240" s="350"/>
      <c r="M240" s="351" t="s">
        <v>4</v>
      </c>
      <c r="N240" s="330"/>
      <c r="O240" s="25"/>
      <c r="P240" s="26"/>
      <c r="Q240" s="48"/>
      <c r="R240" s="519"/>
      <c r="S240" s="520"/>
      <c r="T240" s="314"/>
      <c r="U240" s="314"/>
      <c r="V240" s="314"/>
      <c r="W240" s="314"/>
      <c r="X240" s="324"/>
      <c r="Y240" s="324"/>
      <c r="Z240" s="182"/>
    </row>
    <row r="241" spans="1:26" ht="20.100000000000001" customHeight="1" x14ac:dyDescent="0.15">
      <c r="C241" s="148"/>
      <c r="E241" s="352" t="s">
        <v>216</v>
      </c>
      <c r="F241" s="353"/>
      <c r="G241" s="353"/>
      <c r="H241" s="353"/>
      <c r="I241" s="354"/>
      <c r="J241" s="14"/>
      <c r="K241" s="355"/>
      <c r="L241" s="356"/>
      <c r="M241" s="357"/>
      <c r="N241" s="358"/>
      <c r="O241" s="27"/>
      <c r="P241" s="28"/>
      <c r="Q241" s="49"/>
      <c r="R241" s="53"/>
      <c r="S241" s="44"/>
      <c r="T241" s="314"/>
      <c r="U241" s="314"/>
      <c r="V241" s="314"/>
      <c r="W241" s="314"/>
      <c r="X241" s="324"/>
      <c r="Y241" s="324"/>
      <c r="Z241" s="182"/>
    </row>
    <row r="242" spans="1:26" ht="20.100000000000001" customHeight="1" x14ac:dyDescent="0.15">
      <c r="C242" s="148"/>
      <c r="E242" s="359" t="s">
        <v>217</v>
      </c>
      <c r="F242" s="360"/>
      <c r="G242" s="360"/>
      <c r="H242" s="360"/>
      <c r="I242" s="361"/>
      <c r="J242" s="15"/>
      <c r="K242" s="362"/>
      <c r="L242" s="363"/>
      <c r="M242" s="364"/>
      <c r="N242" s="341"/>
      <c r="O242" s="29"/>
      <c r="P242" s="30"/>
      <c r="Q242" s="50"/>
      <c r="R242" s="54"/>
      <c r="S242" s="45"/>
      <c r="T242" s="314"/>
      <c r="U242" s="314"/>
      <c r="V242" s="314"/>
      <c r="W242" s="314"/>
      <c r="X242" s="324"/>
      <c r="Y242" s="324"/>
      <c r="Z242" s="182"/>
    </row>
    <row r="243" spans="1:26" ht="20.100000000000001" customHeight="1" x14ac:dyDescent="0.15">
      <c r="C243" s="148"/>
      <c r="E243" s="365" t="s">
        <v>213</v>
      </c>
      <c r="F243" s="366"/>
      <c r="G243" s="366"/>
      <c r="H243" s="366"/>
      <c r="I243" s="366"/>
      <c r="J243" s="366"/>
      <c r="K243" s="366"/>
      <c r="L243" s="366"/>
      <c r="M243" s="366"/>
      <c r="N243" s="366"/>
      <c r="O243" s="366"/>
      <c r="P243" s="366"/>
      <c r="Q243" s="366"/>
      <c r="R243" s="314"/>
      <c r="S243" s="314"/>
      <c r="T243" s="314"/>
      <c r="U243" s="314"/>
      <c r="V243" s="314"/>
      <c r="W243" s="314"/>
      <c r="X243" s="324"/>
      <c r="Y243" s="324"/>
      <c r="Z243" s="182"/>
    </row>
    <row r="244" spans="1:26" ht="20.100000000000001" customHeight="1" x14ac:dyDescent="0.15">
      <c r="C244" s="148"/>
      <c r="E244" s="367"/>
      <c r="F244" s="367"/>
      <c r="G244" s="367"/>
      <c r="H244" s="138"/>
      <c r="I244" s="138"/>
      <c r="J244" s="314"/>
      <c r="K244" s="314"/>
      <c r="L244" s="314"/>
      <c r="M244" s="314"/>
      <c r="N244" s="314"/>
      <c r="O244" s="314"/>
      <c r="P244" s="324"/>
      <c r="Q244" s="324"/>
      <c r="R244" s="314"/>
      <c r="S244" s="314"/>
      <c r="T244" s="314"/>
      <c r="U244" s="314"/>
      <c r="V244" s="314"/>
      <c r="W244" s="314"/>
      <c r="X244" s="324"/>
      <c r="Y244" s="324"/>
      <c r="Z244" s="182"/>
    </row>
    <row r="245" spans="1:26" ht="20.100000000000001" customHeight="1" x14ac:dyDescent="0.15">
      <c r="C245" s="148"/>
      <c r="E245" s="368" t="s">
        <v>286</v>
      </c>
      <c r="F245" s="369"/>
      <c r="G245" s="369"/>
      <c r="H245" s="369"/>
      <c r="I245" s="314"/>
      <c r="J245" s="314"/>
      <c r="K245" s="370"/>
      <c r="L245" s="314"/>
      <c r="M245" s="370"/>
      <c r="N245" s="314"/>
      <c r="O245" s="314"/>
      <c r="P245" s="324"/>
      <c r="Q245" s="371"/>
      <c r="R245" s="314"/>
      <c r="S245" s="314"/>
      <c r="T245" s="314"/>
      <c r="U245" s="314"/>
      <c r="V245" s="314"/>
      <c r="W245" s="314"/>
      <c r="X245" s="324"/>
      <c r="Y245" s="324"/>
      <c r="Z245" s="182"/>
    </row>
    <row r="246" spans="1:26" ht="20.100000000000001" customHeight="1" x14ac:dyDescent="0.15">
      <c r="C246" s="148"/>
      <c r="E246" s="199" t="s">
        <v>179</v>
      </c>
      <c r="F246" s="200"/>
      <c r="G246" s="200"/>
      <c r="H246" s="200"/>
      <c r="I246" s="325"/>
      <c r="J246" s="326" t="s">
        <v>2</v>
      </c>
      <c r="K246" s="327" t="s">
        <v>128</v>
      </c>
      <c r="L246" s="328"/>
      <c r="M246" s="372" t="s">
        <v>271</v>
      </c>
      <c r="N246" s="373"/>
      <c r="O246" s="331" t="s">
        <v>211</v>
      </c>
      <c r="P246" s="332"/>
      <c r="Q246" s="333" t="s">
        <v>212</v>
      </c>
      <c r="R246" s="374" t="s">
        <v>277</v>
      </c>
      <c r="S246" s="375"/>
      <c r="T246" s="375"/>
      <c r="U246" s="376"/>
      <c r="V246" s="314"/>
      <c r="W246" s="314"/>
      <c r="X246" s="324"/>
      <c r="Y246" s="324"/>
      <c r="Z246" s="182"/>
    </row>
    <row r="247" spans="1:26" ht="98.25" customHeight="1" x14ac:dyDescent="0.15">
      <c r="C247" s="148"/>
      <c r="E247" s="221"/>
      <c r="F247" s="222"/>
      <c r="G247" s="222"/>
      <c r="H247" s="222"/>
      <c r="I247" s="336"/>
      <c r="J247" s="337"/>
      <c r="K247" s="338"/>
      <c r="L247" s="339"/>
      <c r="M247" s="377"/>
      <c r="N247" s="378"/>
      <c r="O247" s="342"/>
      <c r="P247" s="342"/>
      <c r="Q247" s="343"/>
      <c r="R247" s="344" t="s">
        <v>135</v>
      </c>
      <c r="S247" s="344" t="s">
        <v>136</v>
      </c>
      <c r="T247" s="344" t="s">
        <v>137</v>
      </c>
      <c r="U247" s="379" t="s">
        <v>138</v>
      </c>
      <c r="V247" s="314"/>
      <c r="W247" s="314"/>
      <c r="X247" s="324"/>
      <c r="Y247" s="324"/>
      <c r="Z247" s="182"/>
    </row>
    <row r="248" spans="1:26" ht="20.100000000000001" customHeight="1" x14ac:dyDescent="0.15">
      <c r="A248" s="115">
        <f>IFERROR(IF(AND($J248="○",OR(TRIM($O248)="",TRIM($Q248)="")),1001,0),3)</f>
        <v>0</v>
      </c>
      <c r="B248" s="518"/>
      <c r="C248" s="148"/>
      <c r="D248" s="182"/>
      <c r="E248" s="380" t="s">
        <v>214</v>
      </c>
      <c r="F248" s="381"/>
      <c r="G248" s="381"/>
      <c r="H248" s="381"/>
      <c r="I248" s="381"/>
      <c r="J248" s="13"/>
      <c r="K248" s="349"/>
      <c r="L248" s="350"/>
      <c r="M248" s="382" t="s">
        <v>5</v>
      </c>
      <c r="N248" s="383"/>
      <c r="O248" s="25"/>
      <c r="P248" s="26"/>
      <c r="Q248" s="48"/>
      <c r="R248" s="519"/>
      <c r="S248" s="519"/>
      <c r="T248" s="519"/>
      <c r="U248" s="520"/>
      <c r="V248" s="314"/>
      <c r="W248" s="314"/>
      <c r="X248" s="324"/>
      <c r="Y248" s="324"/>
      <c r="Z248" s="182"/>
    </row>
    <row r="249" spans="1:26" ht="20.100000000000001" customHeight="1" x14ac:dyDescent="0.15">
      <c r="C249" s="148"/>
      <c r="D249" s="182"/>
      <c r="E249" s="384" t="s">
        <v>129</v>
      </c>
      <c r="F249" s="385"/>
      <c r="G249" s="385"/>
      <c r="H249" s="385"/>
      <c r="I249" s="385"/>
      <c r="J249" s="14"/>
      <c r="K249" s="355"/>
      <c r="L249" s="356"/>
      <c r="M249" s="386"/>
      <c r="N249" s="387"/>
      <c r="O249" s="27"/>
      <c r="P249" s="28"/>
      <c r="Q249" s="49"/>
      <c r="R249" s="53"/>
      <c r="S249" s="53"/>
      <c r="T249" s="53"/>
      <c r="U249" s="44"/>
      <c r="V249" s="314"/>
      <c r="W249" s="314"/>
      <c r="X249" s="324"/>
      <c r="Y249" s="324"/>
      <c r="Z249" s="182"/>
    </row>
    <row r="250" spans="1:26" ht="20.100000000000001" customHeight="1" x14ac:dyDescent="0.15">
      <c r="C250" s="148"/>
      <c r="D250" s="182"/>
      <c r="E250" s="384" t="s">
        <v>130</v>
      </c>
      <c r="F250" s="385"/>
      <c r="G250" s="385"/>
      <c r="H250" s="385"/>
      <c r="I250" s="385"/>
      <c r="J250" s="14"/>
      <c r="K250" s="355"/>
      <c r="L250" s="356"/>
      <c r="M250" s="386"/>
      <c r="N250" s="387"/>
      <c r="O250" s="27"/>
      <c r="P250" s="28"/>
      <c r="Q250" s="49"/>
      <c r="R250" s="53"/>
      <c r="S250" s="53"/>
      <c r="T250" s="53"/>
      <c r="U250" s="44"/>
      <c r="V250" s="314"/>
      <c r="W250" s="314"/>
      <c r="X250" s="324"/>
      <c r="Y250" s="324"/>
      <c r="Z250" s="182"/>
    </row>
    <row r="251" spans="1:26" ht="20.100000000000001" customHeight="1" x14ac:dyDescent="0.15">
      <c r="C251" s="148"/>
      <c r="D251" s="182"/>
      <c r="E251" s="384" t="s">
        <v>272</v>
      </c>
      <c r="F251" s="385"/>
      <c r="G251" s="385"/>
      <c r="H251" s="385"/>
      <c r="I251" s="385"/>
      <c r="J251" s="14"/>
      <c r="K251" s="355"/>
      <c r="L251" s="356"/>
      <c r="M251" s="386"/>
      <c r="N251" s="387"/>
      <c r="O251" s="27"/>
      <c r="P251" s="28"/>
      <c r="Q251" s="49"/>
      <c r="R251" s="53"/>
      <c r="S251" s="53"/>
      <c r="T251" s="53"/>
      <c r="U251" s="44"/>
      <c r="V251" s="314"/>
      <c r="W251" s="314"/>
      <c r="X251" s="324"/>
      <c r="Y251" s="324"/>
      <c r="Z251" s="182"/>
    </row>
    <row r="252" spans="1:26" ht="20.100000000000001" customHeight="1" x14ac:dyDescent="0.15">
      <c r="C252" s="148"/>
      <c r="D252" s="182"/>
      <c r="E252" s="384" t="s">
        <v>273</v>
      </c>
      <c r="F252" s="385"/>
      <c r="G252" s="385"/>
      <c r="H252" s="385"/>
      <c r="I252" s="385"/>
      <c r="J252" s="14"/>
      <c r="K252" s="355"/>
      <c r="L252" s="356"/>
      <c r="M252" s="386"/>
      <c r="N252" s="387"/>
      <c r="O252" s="27"/>
      <c r="P252" s="28"/>
      <c r="Q252" s="49"/>
      <c r="R252" s="53"/>
      <c r="S252" s="53"/>
      <c r="T252" s="53"/>
      <c r="U252" s="44"/>
      <c r="V252" s="314"/>
      <c r="W252" s="314"/>
      <c r="X252" s="324"/>
      <c r="Y252" s="324"/>
      <c r="Z252" s="182"/>
    </row>
    <row r="253" spans="1:26" ht="20.100000000000001" customHeight="1" x14ac:dyDescent="0.15">
      <c r="C253" s="148"/>
      <c r="D253" s="182"/>
      <c r="E253" s="384" t="s">
        <v>274</v>
      </c>
      <c r="F253" s="385"/>
      <c r="G253" s="385"/>
      <c r="H253" s="385"/>
      <c r="I253" s="385"/>
      <c r="J253" s="14"/>
      <c r="K253" s="355"/>
      <c r="L253" s="356"/>
      <c r="M253" s="386"/>
      <c r="N253" s="387"/>
      <c r="O253" s="27"/>
      <c r="P253" s="28"/>
      <c r="Q253" s="49"/>
      <c r="R253" s="53"/>
      <c r="S253" s="53"/>
      <c r="T253" s="53"/>
      <c r="U253" s="44"/>
      <c r="V253" s="314"/>
      <c r="W253" s="314"/>
      <c r="X253" s="324"/>
      <c r="Y253" s="324"/>
      <c r="Z253" s="182"/>
    </row>
    <row r="254" spans="1:26" ht="20.100000000000001" customHeight="1" x14ac:dyDescent="0.15">
      <c r="C254" s="148"/>
      <c r="D254" s="182"/>
      <c r="E254" s="384" t="s">
        <v>152</v>
      </c>
      <c r="F254" s="385"/>
      <c r="G254" s="385"/>
      <c r="H254" s="385"/>
      <c r="I254" s="385"/>
      <c r="J254" s="14"/>
      <c r="K254" s="355"/>
      <c r="L254" s="356"/>
      <c r="M254" s="386"/>
      <c r="N254" s="387"/>
      <c r="O254" s="27"/>
      <c r="P254" s="28"/>
      <c r="Q254" s="49"/>
      <c r="R254" s="53"/>
      <c r="S254" s="53"/>
      <c r="T254" s="53"/>
      <c r="U254" s="44"/>
      <c r="V254" s="314"/>
      <c r="W254" s="314"/>
      <c r="X254" s="324"/>
      <c r="Y254" s="324"/>
      <c r="Z254" s="182"/>
    </row>
    <row r="255" spans="1:26" ht="20.100000000000001" customHeight="1" x14ac:dyDescent="0.15">
      <c r="C255" s="148"/>
      <c r="D255" s="182"/>
      <c r="E255" s="384" t="s">
        <v>153</v>
      </c>
      <c r="F255" s="385"/>
      <c r="G255" s="385"/>
      <c r="H255" s="385"/>
      <c r="I255" s="385"/>
      <c r="J255" s="14"/>
      <c r="K255" s="355"/>
      <c r="L255" s="356"/>
      <c r="M255" s="386"/>
      <c r="N255" s="387"/>
      <c r="O255" s="27"/>
      <c r="P255" s="28"/>
      <c r="Q255" s="49"/>
      <c r="R255" s="53"/>
      <c r="S255" s="53"/>
      <c r="T255" s="53"/>
      <c r="U255" s="44"/>
      <c r="V255" s="314"/>
      <c r="W255" s="314"/>
      <c r="X255" s="324"/>
      <c r="Y255" s="324"/>
      <c r="Z255" s="182"/>
    </row>
    <row r="256" spans="1:26" ht="20.100000000000001" customHeight="1" x14ac:dyDescent="0.15">
      <c r="C256" s="148"/>
      <c r="D256" s="182"/>
      <c r="E256" s="384" t="s">
        <v>154</v>
      </c>
      <c r="F256" s="385"/>
      <c r="G256" s="385"/>
      <c r="H256" s="385"/>
      <c r="I256" s="385"/>
      <c r="J256" s="14"/>
      <c r="K256" s="355"/>
      <c r="L256" s="356"/>
      <c r="M256" s="386"/>
      <c r="N256" s="387"/>
      <c r="O256" s="27"/>
      <c r="P256" s="28"/>
      <c r="Q256" s="49"/>
      <c r="R256" s="53"/>
      <c r="S256" s="53"/>
      <c r="T256" s="53"/>
      <c r="U256" s="44"/>
      <c r="V256" s="314"/>
      <c r="W256" s="314"/>
      <c r="X256" s="324"/>
      <c r="Y256" s="324"/>
      <c r="Z256" s="182"/>
    </row>
    <row r="257" spans="1:28" ht="20.100000000000001" customHeight="1" x14ac:dyDescent="0.15">
      <c r="C257" s="148"/>
      <c r="E257" s="388" t="s">
        <v>275</v>
      </c>
      <c r="F257" s="389"/>
      <c r="G257" s="389"/>
      <c r="H257" s="389"/>
      <c r="I257" s="390"/>
      <c r="J257" s="15"/>
      <c r="K257" s="362"/>
      <c r="L257" s="363"/>
      <c r="M257" s="391"/>
      <c r="N257" s="392"/>
      <c r="O257" s="29"/>
      <c r="P257" s="30"/>
      <c r="Q257" s="50"/>
      <c r="R257" s="54"/>
      <c r="S257" s="54"/>
      <c r="T257" s="54"/>
      <c r="U257" s="45"/>
      <c r="V257" s="314"/>
      <c r="W257" s="314"/>
      <c r="X257" s="324"/>
      <c r="Y257" s="324"/>
      <c r="Z257" s="182"/>
    </row>
    <row r="258" spans="1:28" ht="20.100000000000001" customHeight="1" x14ac:dyDescent="0.15">
      <c r="C258" s="148"/>
      <c r="E258" s="365" t="s">
        <v>290</v>
      </c>
      <c r="F258" s="393"/>
      <c r="G258" s="393"/>
      <c r="H258" s="393"/>
      <c r="I258" s="393"/>
      <c r="J258" s="393"/>
      <c r="K258" s="393"/>
      <c r="L258" s="393"/>
      <c r="M258" s="393"/>
      <c r="N258" s="393"/>
      <c r="O258" s="393"/>
      <c r="P258" s="393"/>
      <c r="Q258" s="393"/>
      <c r="R258" s="393"/>
      <c r="T258" s="314"/>
      <c r="U258" s="314"/>
      <c r="V258" s="314"/>
      <c r="W258" s="314"/>
      <c r="X258" s="324"/>
      <c r="Y258" s="324"/>
      <c r="Z258" s="182"/>
    </row>
    <row r="259" spans="1:28" ht="20.100000000000001" customHeight="1" x14ac:dyDescent="0.15">
      <c r="C259" s="148"/>
      <c r="E259" s="314"/>
      <c r="F259" s="314"/>
      <c r="G259" s="314"/>
      <c r="H259" s="314"/>
      <c r="I259" s="314"/>
      <c r="J259" s="314"/>
      <c r="K259" s="314"/>
      <c r="L259" s="314"/>
      <c r="M259" s="314"/>
      <c r="N259" s="314"/>
      <c r="O259" s="314"/>
      <c r="P259" s="314"/>
      <c r="Q259" s="314"/>
      <c r="R259" s="314"/>
      <c r="S259" s="314"/>
      <c r="T259" s="314"/>
      <c r="U259" s="314"/>
      <c r="V259" s="314"/>
      <c r="W259" s="314"/>
      <c r="X259" s="324"/>
      <c r="Y259" s="324"/>
      <c r="Z259" s="182"/>
    </row>
    <row r="260" spans="1:28" ht="20.100000000000001" customHeight="1" x14ac:dyDescent="0.15">
      <c r="C260" s="148"/>
      <c r="E260" s="368" t="s">
        <v>205</v>
      </c>
      <c r="F260" s="368"/>
      <c r="G260" s="368"/>
      <c r="H260" s="368"/>
      <c r="I260" s="394"/>
      <c r="J260" s="394"/>
      <c r="K260" s="394"/>
      <c r="L260" s="394"/>
      <c r="M260" s="394"/>
      <c r="N260" s="394"/>
      <c r="O260" s="394"/>
      <c r="P260" s="394"/>
      <c r="Q260" s="314"/>
      <c r="R260" s="314"/>
      <c r="S260" s="314"/>
      <c r="T260" s="314"/>
      <c r="U260" s="314"/>
      <c r="V260" s="314"/>
      <c r="W260" s="314"/>
      <c r="X260" s="324"/>
      <c r="Y260" s="324"/>
      <c r="Z260" s="182"/>
    </row>
    <row r="261" spans="1:28" ht="20.100000000000001" customHeight="1" x14ac:dyDescent="0.15">
      <c r="C261" s="148"/>
      <c r="D261" s="182"/>
      <c r="E261" s="199" t="s">
        <v>179</v>
      </c>
      <c r="F261" s="200"/>
      <c r="G261" s="200"/>
      <c r="H261" s="200"/>
      <c r="I261" s="325"/>
      <c r="J261" s="326" t="s">
        <v>2</v>
      </c>
      <c r="K261" s="327" t="s">
        <v>128</v>
      </c>
      <c r="L261" s="328"/>
      <c r="M261" s="372" t="s">
        <v>271</v>
      </c>
      <c r="N261" s="373"/>
      <c r="O261" s="331" t="s">
        <v>211</v>
      </c>
      <c r="P261" s="332"/>
      <c r="Q261" s="333" t="s">
        <v>212</v>
      </c>
      <c r="R261" s="374" t="s">
        <v>277</v>
      </c>
      <c r="S261" s="375"/>
      <c r="T261" s="375"/>
      <c r="U261" s="375"/>
      <c r="V261" s="375"/>
      <c r="W261" s="375"/>
      <c r="X261" s="375"/>
      <c r="Y261" s="376"/>
      <c r="Z261" s="182"/>
    </row>
    <row r="262" spans="1:28" s="398" customFormat="1" ht="140.25" customHeight="1" x14ac:dyDescent="0.15">
      <c r="A262" s="115">
        <f>IFERROR(IF(COUNTIF($AB263:$AB283,TRUE)&lt;&gt;0,1001,0),3)</f>
        <v>0</v>
      </c>
      <c r="B262" s="518"/>
      <c r="C262" s="395"/>
      <c r="D262" s="210"/>
      <c r="E262" s="221"/>
      <c r="F262" s="222"/>
      <c r="G262" s="222"/>
      <c r="H262" s="222"/>
      <c r="I262" s="336"/>
      <c r="J262" s="337"/>
      <c r="K262" s="338"/>
      <c r="L262" s="339"/>
      <c r="M262" s="377"/>
      <c r="N262" s="378"/>
      <c r="O262" s="342"/>
      <c r="P262" s="342"/>
      <c r="Q262" s="343"/>
      <c r="R262" s="396" t="s">
        <v>132</v>
      </c>
      <c r="S262" s="396" t="s">
        <v>140</v>
      </c>
      <c r="T262" s="396" t="s">
        <v>141</v>
      </c>
      <c r="U262" s="396" t="s">
        <v>142</v>
      </c>
      <c r="V262" s="396" t="s">
        <v>143</v>
      </c>
      <c r="W262" s="396" t="s">
        <v>144</v>
      </c>
      <c r="X262" s="396" t="s">
        <v>145</v>
      </c>
      <c r="Y262" s="397" t="s">
        <v>146</v>
      </c>
      <c r="Z262" s="210"/>
    </row>
    <row r="263" spans="1:28" ht="30" customHeight="1" x14ac:dyDescent="0.15">
      <c r="A263" s="115">
        <f>IFERROR(IF(AND(COUNTIF($J263:$J283,"○")&gt;0,OR(TRIM($O263)="",TRIM($Q263)="")),1001,0),3)</f>
        <v>0</v>
      </c>
      <c r="B263" s="518"/>
      <c r="C263" s="148"/>
      <c r="D263" s="182"/>
      <c r="E263" s="380" t="s">
        <v>302</v>
      </c>
      <c r="F263" s="381"/>
      <c r="G263" s="381"/>
      <c r="H263" s="381"/>
      <c r="I263" s="381"/>
      <c r="J263" s="5"/>
      <c r="K263" s="75"/>
      <c r="L263" s="76"/>
      <c r="M263" s="399" t="s">
        <v>323</v>
      </c>
      <c r="N263" s="400"/>
      <c r="O263" s="25"/>
      <c r="P263" s="26"/>
      <c r="Q263" s="79"/>
      <c r="R263" s="521"/>
      <c r="S263" s="521"/>
      <c r="T263" s="521"/>
      <c r="U263" s="521"/>
      <c r="V263" s="521"/>
      <c r="W263" s="521"/>
      <c r="X263" s="521"/>
      <c r="Y263" s="522"/>
      <c r="Z263" s="182"/>
      <c r="AB263" s="401" t="b">
        <f>AND(J263="○",TRIM(K263)="")</f>
        <v>0</v>
      </c>
    </row>
    <row r="264" spans="1:28" ht="20.100000000000001" customHeight="1" x14ac:dyDescent="0.15">
      <c r="C264" s="148"/>
      <c r="D264" s="182"/>
      <c r="E264" s="384" t="s">
        <v>303</v>
      </c>
      <c r="F264" s="385"/>
      <c r="G264" s="385"/>
      <c r="H264" s="385"/>
      <c r="I264" s="385"/>
      <c r="J264" s="3"/>
      <c r="K264" s="56"/>
      <c r="L264" s="57"/>
      <c r="M264" s="402"/>
      <c r="N264" s="403"/>
      <c r="O264" s="27"/>
      <c r="P264" s="28"/>
      <c r="Q264" s="80"/>
      <c r="R264" s="523"/>
      <c r="S264" s="523"/>
      <c r="T264" s="523"/>
      <c r="U264" s="523"/>
      <c r="V264" s="523"/>
      <c r="W264" s="523"/>
      <c r="X264" s="523"/>
      <c r="Y264" s="524"/>
      <c r="Z264" s="182"/>
      <c r="AB264" s="401" t="b">
        <f t="shared" ref="AB264:AB283" si="0">AND(J264="○",TRIM(K264)="")</f>
        <v>0</v>
      </c>
    </row>
    <row r="265" spans="1:28" ht="20.100000000000001" customHeight="1" x14ac:dyDescent="0.15">
      <c r="C265" s="148"/>
      <c r="D265" s="182"/>
      <c r="E265" s="384" t="s">
        <v>304</v>
      </c>
      <c r="F265" s="385"/>
      <c r="G265" s="385"/>
      <c r="H265" s="385"/>
      <c r="I265" s="385"/>
      <c r="J265" s="3"/>
      <c r="K265" s="56"/>
      <c r="L265" s="57"/>
      <c r="M265" s="402"/>
      <c r="N265" s="403"/>
      <c r="O265" s="27"/>
      <c r="P265" s="28"/>
      <c r="Q265" s="80"/>
      <c r="R265" s="523"/>
      <c r="S265" s="523"/>
      <c r="T265" s="523"/>
      <c r="U265" s="523"/>
      <c r="V265" s="523"/>
      <c r="W265" s="523"/>
      <c r="X265" s="523"/>
      <c r="Y265" s="524"/>
      <c r="Z265" s="182"/>
      <c r="AB265" s="401" t="b">
        <f t="shared" si="0"/>
        <v>0</v>
      </c>
    </row>
    <row r="266" spans="1:28" ht="20.100000000000001" customHeight="1" x14ac:dyDescent="0.15">
      <c r="C266" s="148"/>
      <c r="D266" s="182"/>
      <c r="E266" s="384" t="s">
        <v>305</v>
      </c>
      <c r="F266" s="385"/>
      <c r="G266" s="385"/>
      <c r="H266" s="385"/>
      <c r="I266" s="385"/>
      <c r="J266" s="3"/>
      <c r="K266" s="56"/>
      <c r="L266" s="57"/>
      <c r="M266" s="402"/>
      <c r="N266" s="403"/>
      <c r="O266" s="27"/>
      <c r="P266" s="28"/>
      <c r="Q266" s="80"/>
      <c r="R266" s="523"/>
      <c r="S266" s="523"/>
      <c r="T266" s="523"/>
      <c r="U266" s="523"/>
      <c r="V266" s="523"/>
      <c r="W266" s="523"/>
      <c r="X266" s="523"/>
      <c r="Y266" s="524"/>
      <c r="Z266" s="182"/>
      <c r="AB266" s="401" t="b">
        <f t="shared" si="0"/>
        <v>0</v>
      </c>
    </row>
    <row r="267" spans="1:28" ht="20.100000000000001" customHeight="1" x14ac:dyDescent="0.15">
      <c r="C267" s="148"/>
      <c r="D267" s="182"/>
      <c r="E267" s="384" t="s">
        <v>306</v>
      </c>
      <c r="F267" s="385"/>
      <c r="G267" s="385"/>
      <c r="H267" s="385"/>
      <c r="I267" s="385"/>
      <c r="J267" s="3"/>
      <c r="K267" s="56"/>
      <c r="L267" s="57"/>
      <c r="M267" s="402"/>
      <c r="N267" s="403"/>
      <c r="O267" s="27"/>
      <c r="P267" s="28"/>
      <c r="Q267" s="80"/>
      <c r="R267" s="523"/>
      <c r="S267" s="523"/>
      <c r="T267" s="523"/>
      <c r="U267" s="523"/>
      <c r="V267" s="523"/>
      <c r="W267" s="523"/>
      <c r="X267" s="523"/>
      <c r="Y267" s="524"/>
      <c r="Z267" s="182"/>
      <c r="AB267" s="401" t="b">
        <f t="shared" si="0"/>
        <v>0</v>
      </c>
    </row>
    <row r="268" spans="1:28" ht="20.100000000000001" customHeight="1" x14ac:dyDescent="0.15">
      <c r="C268" s="148"/>
      <c r="D268" s="182"/>
      <c r="E268" s="384" t="s">
        <v>307</v>
      </c>
      <c r="F268" s="385"/>
      <c r="G268" s="385"/>
      <c r="H268" s="385"/>
      <c r="I268" s="385"/>
      <c r="J268" s="3"/>
      <c r="K268" s="56"/>
      <c r="L268" s="57"/>
      <c r="M268" s="402"/>
      <c r="N268" s="403"/>
      <c r="O268" s="27"/>
      <c r="P268" s="28"/>
      <c r="Q268" s="80"/>
      <c r="R268" s="523"/>
      <c r="S268" s="523"/>
      <c r="T268" s="523"/>
      <c r="U268" s="523"/>
      <c r="V268" s="523"/>
      <c r="W268" s="523"/>
      <c r="X268" s="523"/>
      <c r="Y268" s="524"/>
      <c r="Z268" s="182"/>
      <c r="AB268" s="401" t="b">
        <f t="shared" si="0"/>
        <v>0</v>
      </c>
    </row>
    <row r="269" spans="1:28" ht="20.100000000000001" customHeight="1" x14ac:dyDescent="0.15">
      <c r="C269" s="148"/>
      <c r="D269" s="182"/>
      <c r="E269" s="384" t="s">
        <v>308</v>
      </c>
      <c r="F269" s="385"/>
      <c r="G269" s="385"/>
      <c r="H269" s="385"/>
      <c r="I269" s="385"/>
      <c r="J269" s="3"/>
      <c r="K269" s="56"/>
      <c r="L269" s="57"/>
      <c r="M269" s="402"/>
      <c r="N269" s="403"/>
      <c r="O269" s="27"/>
      <c r="P269" s="28"/>
      <c r="Q269" s="80"/>
      <c r="R269" s="523"/>
      <c r="S269" s="523"/>
      <c r="T269" s="523"/>
      <c r="U269" s="523"/>
      <c r="V269" s="523"/>
      <c r="W269" s="523"/>
      <c r="X269" s="523"/>
      <c r="Y269" s="524"/>
      <c r="Z269" s="182"/>
      <c r="AB269" s="401" t="b">
        <f t="shared" si="0"/>
        <v>0</v>
      </c>
    </row>
    <row r="270" spans="1:28" ht="20.100000000000001" customHeight="1" x14ac:dyDescent="0.15">
      <c r="C270" s="148"/>
      <c r="D270" s="182"/>
      <c r="E270" s="384" t="s">
        <v>309</v>
      </c>
      <c r="F270" s="385"/>
      <c r="G270" s="385"/>
      <c r="H270" s="385"/>
      <c r="I270" s="385"/>
      <c r="J270" s="3"/>
      <c r="K270" s="56"/>
      <c r="L270" s="57"/>
      <c r="M270" s="402"/>
      <c r="N270" s="403"/>
      <c r="O270" s="27"/>
      <c r="P270" s="28"/>
      <c r="Q270" s="80"/>
      <c r="R270" s="523"/>
      <c r="S270" s="523"/>
      <c r="T270" s="523"/>
      <c r="U270" s="523"/>
      <c r="V270" s="523"/>
      <c r="W270" s="523"/>
      <c r="X270" s="523"/>
      <c r="Y270" s="524"/>
      <c r="Z270" s="182"/>
      <c r="AB270" s="401" t="b">
        <f t="shared" si="0"/>
        <v>0</v>
      </c>
    </row>
    <row r="271" spans="1:28" ht="20.100000000000001" customHeight="1" x14ac:dyDescent="0.15">
      <c r="C271" s="148"/>
      <c r="D271" s="182"/>
      <c r="E271" s="384" t="s">
        <v>310</v>
      </c>
      <c r="F271" s="385"/>
      <c r="G271" s="385"/>
      <c r="H271" s="385"/>
      <c r="I271" s="385"/>
      <c r="J271" s="3"/>
      <c r="K271" s="56"/>
      <c r="L271" s="57"/>
      <c r="M271" s="402"/>
      <c r="N271" s="403"/>
      <c r="O271" s="27"/>
      <c r="P271" s="28"/>
      <c r="Q271" s="80"/>
      <c r="R271" s="523"/>
      <c r="S271" s="523"/>
      <c r="T271" s="523"/>
      <c r="U271" s="523"/>
      <c r="V271" s="523"/>
      <c r="W271" s="523"/>
      <c r="X271" s="523"/>
      <c r="Y271" s="524"/>
      <c r="Z271" s="182"/>
      <c r="AB271" s="401" t="b">
        <f t="shared" si="0"/>
        <v>0</v>
      </c>
    </row>
    <row r="272" spans="1:28" ht="20.100000000000001" customHeight="1" x14ac:dyDescent="0.15">
      <c r="C272" s="148"/>
      <c r="D272" s="182"/>
      <c r="E272" s="384" t="s">
        <v>311</v>
      </c>
      <c r="F272" s="385"/>
      <c r="G272" s="385"/>
      <c r="H272" s="385"/>
      <c r="I272" s="385"/>
      <c r="J272" s="3"/>
      <c r="K272" s="56"/>
      <c r="L272" s="57"/>
      <c r="M272" s="402"/>
      <c r="N272" s="403"/>
      <c r="O272" s="27"/>
      <c r="P272" s="28"/>
      <c r="Q272" s="80"/>
      <c r="R272" s="523"/>
      <c r="S272" s="523"/>
      <c r="T272" s="523"/>
      <c r="U272" s="523"/>
      <c r="V272" s="523"/>
      <c r="W272" s="523"/>
      <c r="X272" s="523"/>
      <c r="Y272" s="524"/>
      <c r="Z272" s="182"/>
      <c r="AB272" s="401" t="b">
        <f t="shared" si="0"/>
        <v>0</v>
      </c>
    </row>
    <row r="273" spans="3:28" ht="20.100000000000001" customHeight="1" x14ac:dyDescent="0.15">
      <c r="C273" s="148"/>
      <c r="D273" s="182"/>
      <c r="E273" s="384" t="s">
        <v>312</v>
      </c>
      <c r="F273" s="385"/>
      <c r="G273" s="385"/>
      <c r="H273" s="385"/>
      <c r="I273" s="385"/>
      <c r="J273" s="3"/>
      <c r="K273" s="56"/>
      <c r="L273" s="57"/>
      <c r="M273" s="402"/>
      <c r="N273" s="403"/>
      <c r="O273" s="27"/>
      <c r="P273" s="28"/>
      <c r="Q273" s="80"/>
      <c r="R273" s="523"/>
      <c r="S273" s="523"/>
      <c r="T273" s="523"/>
      <c r="U273" s="523"/>
      <c r="V273" s="523"/>
      <c r="W273" s="523"/>
      <c r="X273" s="523"/>
      <c r="Y273" s="524"/>
      <c r="Z273" s="182"/>
      <c r="AB273" s="401" t="b">
        <f t="shared" si="0"/>
        <v>0</v>
      </c>
    </row>
    <row r="274" spans="3:28" ht="20.100000000000001" customHeight="1" x14ac:dyDescent="0.15">
      <c r="C274" s="148"/>
      <c r="D274" s="182"/>
      <c r="E274" s="384" t="s">
        <v>313</v>
      </c>
      <c r="F274" s="385"/>
      <c r="G274" s="385"/>
      <c r="H274" s="385"/>
      <c r="I274" s="385"/>
      <c r="J274" s="3"/>
      <c r="K274" s="56"/>
      <c r="L274" s="57"/>
      <c r="M274" s="402"/>
      <c r="N274" s="403"/>
      <c r="O274" s="27"/>
      <c r="P274" s="28"/>
      <c r="Q274" s="80"/>
      <c r="R274" s="523"/>
      <c r="S274" s="523"/>
      <c r="T274" s="523"/>
      <c r="U274" s="523"/>
      <c r="V274" s="523"/>
      <c r="W274" s="523"/>
      <c r="X274" s="523"/>
      <c r="Y274" s="524"/>
      <c r="Z274" s="182"/>
      <c r="AB274" s="401" t="b">
        <f t="shared" si="0"/>
        <v>0</v>
      </c>
    </row>
    <row r="275" spans="3:28" ht="20.100000000000001" customHeight="1" x14ac:dyDescent="0.15">
      <c r="C275" s="148"/>
      <c r="D275" s="182"/>
      <c r="E275" s="384" t="s">
        <v>314</v>
      </c>
      <c r="F275" s="385"/>
      <c r="G275" s="385"/>
      <c r="H275" s="385"/>
      <c r="I275" s="385"/>
      <c r="J275" s="3"/>
      <c r="K275" s="56"/>
      <c r="L275" s="57"/>
      <c r="M275" s="402"/>
      <c r="N275" s="403"/>
      <c r="O275" s="27"/>
      <c r="P275" s="28"/>
      <c r="Q275" s="80"/>
      <c r="R275" s="523"/>
      <c r="S275" s="523"/>
      <c r="T275" s="523"/>
      <c r="U275" s="523"/>
      <c r="V275" s="523"/>
      <c r="W275" s="523"/>
      <c r="X275" s="523"/>
      <c r="Y275" s="524"/>
      <c r="Z275" s="182"/>
      <c r="AB275" s="401" t="b">
        <f t="shared" si="0"/>
        <v>0</v>
      </c>
    </row>
    <row r="276" spans="3:28" ht="20.100000000000001" customHeight="1" x14ac:dyDescent="0.15">
      <c r="C276" s="148"/>
      <c r="D276" s="182"/>
      <c r="E276" s="384" t="s">
        <v>315</v>
      </c>
      <c r="F276" s="385"/>
      <c r="G276" s="385"/>
      <c r="H276" s="385"/>
      <c r="I276" s="385"/>
      <c r="J276" s="3"/>
      <c r="K276" s="56"/>
      <c r="L276" s="57"/>
      <c r="M276" s="402"/>
      <c r="N276" s="403"/>
      <c r="O276" s="27"/>
      <c r="P276" s="28"/>
      <c r="Q276" s="80"/>
      <c r="R276" s="523"/>
      <c r="S276" s="523"/>
      <c r="T276" s="523"/>
      <c r="U276" s="523"/>
      <c r="V276" s="523"/>
      <c r="W276" s="523"/>
      <c r="X276" s="523"/>
      <c r="Y276" s="524"/>
      <c r="Z276" s="182"/>
      <c r="AB276" s="401" t="b">
        <f t="shared" si="0"/>
        <v>0</v>
      </c>
    </row>
    <row r="277" spans="3:28" ht="20.100000000000001" customHeight="1" x14ac:dyDescent="0.15">
      <c r="C277" s="148"/>
      <c r="D277" s="182"/>
      <c r="E277" s="384" t="s">
        <v>316</v>
      </c>
      <c r="F277" s="385"/>
      <c r="G277" s="385"/>
      <c r="H277" s="385"/>
      <c r="I277" s="385"/>
      <c r="J277" s="3"/>
      <c r="K277" s="56"/>
      <c r="L277" s="57"/>
      <c r="M277" s="402"/>
      <c r="N277" s="403"/>
      <c r="O277" s="27"/>
      <c r="P277" s="28"/>
      <c r="Q277" s="80"/>
      <c r="R277" s="523"/>
      <c r="S277" s="523"/>
      <c r="T277" s="523"/>
      <c r="U277" s="523"/>
      <c r="V277" s="523"/>
      <c r="W277" s="523"/>
      <c r="X277" s="523"/>
      <c r="Y277" s="524"/>
      <c r="Z277" s="182"/>
      <c r="AB277" s="401" t="b">
        <f t="shared" si="0"/>
        <v>0</v>
      </c>
    </row>
    <row r="278" spans="3:28" ht="30" customHeight="1" x14ac:dyDescent="0.15">
      <c r="C278" s="148"/>
      <c r="D278" s="182"/>
      <c r="E278" s="384" t="s">
        <v>317</v>
      </c>
      <c r="F278" s="385"/>
      <c r="G278" s="385"/>
      <c r="H278" s="385"/>
      <c r="I278" s="385"/>
      <c r="J278" s="3"/>
      <c r="K278" s="56"/>
      <c r="L278" s="57"/>
      <c r="M278" s="402"/>
      <c r="N278" s="403"/>
      <c r="O278" s="27"/>
      <c r="P278" s="28"/>
      <c r="Q278" s="80"/>
      <c r="R278" s="523"/>
      <c r="S278" s="523"/>
      <c r="T278" s="523"/>
      <c r="U278" s="523"/>
      <c r="V278" s="523"/>
      <c r="W278" s="523"/>
      <c r="X278" s="523"/>
      <c r="Y278" s="524"/>
      <c r="Z278" s="182"/>
      <c r="AB278" s="401" t="b">
        <f t="shared" si="0"/>
        <v>0</v>
      </c>
    </row>
    <row r="279" spans="3:28" ht="20.100000000000001" customHeight="1" x14ac:dyDescent="0.15">
      <c r="C279" s="148"/>
      <c r="D279" s="182"/>
      <c r="E279" s="384" t="s">
        <v>318</v>
      </c>
      <c r="F279" s="385"/>
      <c r="G279" s="385"/>
      <c r="H279" s="385"/>
      <c r="I279" s="385"/>
      <c r="J279" s="3"/>
      <c r="K279" s="56"/>
      <c r="L279" s="57"/>
      <c r="M279" s="402"/>
      <c r="N279" s="403"/>
      <c r="O279" s="27"/>
      <c r="P279" s="28"/>
      <c r="Q279" s="80"/>
      <c r="R279" s="523"/>
      <c r="S279" s="523"/>
      <c r="T279" s="523"/>
      <c r="U279" s="523"/>
      <c r="V279" s="523"/>
      <c r="W279" s="523"/>
      <c r="X279" s="523"/>
      <c r="Y279" s="524"/>
      <c r="Z279" s="182"/>
      <c r="AB279" s="401" t="b">
        <f t="shared" si="0"/>
        <v>0</v>
      </c>
    </row>
    <row r="280" spans="3:28" ht="30" customHeight="1" x14ac:dyDescent="0.15">
      <c r="C280" s="148"/>
      <c r="D280" s="182"/>
      <c r="E280" s="384" t="s">
        <v>319</v>
      </c>
      <c r="F280" s="385"/>
      <c r="G280" s="385"/>
      <c r="H280" s="385"/>
      <c r="I280" s="385"/>
      <c r="J280" s="3"/>
      <c r="K280" s="56"/>
      <c r="L280" s="57"/>
      <c r="M280" s="402"/>
      <c r="N280" s="403"/>
      <c r="O280" s="27"/>
      <c r="P280" s="28"/>
      <c r="Q280" s="80"/>
      <c r="R280" s="523"/>
      <c r="S280" s="523"/>
      <c r="T280" s="523"/>
      <c r="U280" s="523"/>
      <c r="V280" s="523"/>
      <c r="W280" s="523"/>
      <c r="X280" s="523"/>
      <c r="Y280" s="524"/>
      <c r="Z280" s="182"/>
      <c r="AB280" s="401" t="b">
        <f t="shared" si="0"/>
        <v>0</v>
      </c>
    </row>
    <row r="281" spans="3:28" ht="20.100000000000001" customHeight="1" x14ac:dyDescent="0.15">
      <c r="C281" s="148"/>
      <c r="D281" s="182"/>
      <c r="E281" s="384" t="s">
        <v>320</v>
      </c>
      <c r="F281" s="385"/>
      <c r="G281" s="385"/>
      <c r="H281" s="385"/>
      <c r="I281" s="385"/>
      <c r="J281" s="3"/>
      <c r="K281" s="56"/>
      <c r="L281" s="57"/>
      <c r="M281" s="402"/>
      <c r="N281" s="403"/>
      <c r="O281" s="27"/>
      <c r="P281" s="28"/>
      <c r="Q281" s="80"/>
      <c r="R281" s="523"/>
      <c r="S281" s="523"/>
      <c r="T281" s="523"/>
      <c r="U281" s="523"/>
      <c r="V281" s="523"/>
      <c r="W281" s="523"/>
      <c r="X281" s="523"/>
      <c r="Y281" s="524"/>
      <c r="Z281" s="182"/>
      <c r="AB281" s="401" t="b">
        <f t="shared" si="0"/>
        <v>0</v>
      </c>
    </row>
    <row r="282" spans="3:28" ht="20.100000000000001" customHeight="1" x14ac:dyDescent="0.15">
      <c r="C282" s="148"/>
      <c r="D282" s="182"/>
      <c r="E282" s="384" t="s">
        <v>321</v>
      </c>
      <c r="F282" s="385"/>
      <c r="G282" s="385"/>
      <c r="H282" s="385"/>
      <c r="I282" s="385"/>
      <c r="J282" s="3"/>
      <c r="K282" s="56"/>
      <c r="L282" s="57"/>
      <c r="M282" s="402"/>
      <c r="N282" s="403"/>
      <c r="O282" s="27"/>
      <c r="P282" s="28"/>
      <c r="Q282" s="80"/>
      <c r="R282" s="523"/>
      <c r="S282" s="523"/>
      <c r="T282" s="523"/>
      <c r="U282" s="523"/>
      <c r="V282" s="523"/>
      <c r="W282" s="523"/>
      <c r="X282" s="523"/>
      <c r="Y282" s="524"/>
      <c r="Z282" s="182"/>
      <c r="AB282" s="401" t="b">
        <f t="shared" si="0"/>
        <v>0</v>
      </c>
    </row>
    <row r="283" spans="3:28" ht="20.100000000000001" customHeight="1" thickBot="1" x14ac:dyDescent="0.2">
      <c r="C283" s="148"/>
      <c r="D283" s="182"/>
      <c r="E283" s="404" t="s">
        <v>322</v>
      </c>
      <c r="F283" s="404"/>
      <c r="G283" s="404"/>
      <c r="H283" s="404"/>
      <c r="I283" s="405"/>
      <c r="J283" s="6"/>
      <c r="K283" s="107"/>
      <c r="L283" s="108"/>
      <c r="M283" s="406"/>
      <c r="N283" s="407"/>
      <c r="O283" s="82"/>
      <c r="P283" s="83"/>
      <c r="Q283" s="81"/>
      <c r="R283" s="525"/>
      <c r="S283" s="525"/>
      <c r="T283" s="525"/>
      <c r="U283" s="525"/>
      <c r="V283" s="525"/>
      <c r="W283" s="525"/>
      <c r="X283" s="525"/>
      <c r="Y283" s="526"/>
      <c r="Z283" s="182"/>
      <c r="AB283" s="401" t="b">
        <f t="shared" si="0"/>
        <v>0</v>
      </c>
    </row>
    <row r="284" spans="3:28" ht="20.100000000000001" customHeight="1" thickTop="1" x14ac:dyDescent="0.15">
      <c r="C284" s="148"/>
      <c r="D284" s="182"/>
      <c r="E284" s="408" t="s">
        <v>180</v>
      </c>
      <c r="F284" s="409"/>
      <c r="G284" s="409"/>
      <c r="H284" s="409"/>
      <c r="I284" s="409"/>
      <c r="J284" s="409"/>
      <c r="K284" s="409"/>
      <c r="L284" s="409"/>
      <c r="M284" s="409"/>
      <c r="N284" s="409"/>
      <c r="O284" s="409"/>
      <c r="P284" s="409"/>
      <c r="Q284" s="410"/>
      <c r="R284" s="527">
        <f t="shared" ref="R284:Y284" si="1">SUM(R263:R283)</f>
        <v>0</v>
      </c>
      <c r="S284" s="527">
        <f t="shared" si="1"/>
        <v>0</v>
      </c>
      <c r="T284" s="527">
        <f t="shared" si="1"/>
        <v>0</v>
      </c>
      <c r="U284" s="527">
        <f t="shared" si="1"/>
        <v>0</v>
      </c>
      <c r="V284" s="527">
        <f t="shared" si="1"/>
        <v>0</v>
      </c>
      <c r="W284" s="527">
        <f t="shared" si="1"/>
        <v>0</v>
      </c>
      <c r="X284" s="527">
        <f t="shared" si="1"/>
        <v>0</v>
      </c>
      <c r="Y284" s="528">
        <f t="shared" si="1"/>
        <v>0</v>
      </c>
      <c r="Z284" s="411"/>
    </row>
    <row r="285" spans="3:28" ht="20.100000000000001" customHeight="1" x14ac:dyDescent="0.15">
      <c r="C285" s="148"/>
      <c r="E285" s="365" t="s">
        <v>284</v>
      </c>
      <c r="F285" s="393"/>
      <c r="G285" s="393"/>
      <c r="H285" s="393"/>
      <c r="I285" s="393"/>
      <c r="J285" s="393"/>
      <c r="K285" s="393"/>
      <c r="L285" s="393"/>
      <c r="M285" s="393"/>
      <c r="N285" s="393"/>
      <c r="O285" s="393"/>
      <c r="P285" s="393"/>
      <c r="Q285" s="393"/>
      <c r="R285" s="393"/>
      <c r="S285" s="314"/>
      <c r="T285" s="314"/>
      <c r="U285" s="314"/>
      <c r="V285" s="314"/>
      <c r="W285" s="314"/>
      <c r="X285" s="324"/>
      <c r="Y285" s="324"/>
      <c r="Z285" s="182"/>
    </row>
    <row r="286" spans="3:28" ht="20.100000000000001" customHeight="1" x14ac:dyDescent="0.15">
      <c r="C286" s="148"/>
      <c r="E286" s="314"/>
      <c r="F286" s="314"/>
      <c r="G286" s="314"/>
      <c r="H286" s="314"/>
      <c r="I286" s="314"/>
      <c r="J286" s="314"/>
      <c r="K286" s="314"/>
      <c r="L286" s="314"/>
      <c r="M286" s="314"/>
      <c r="N286" s="314"/>
      <c r="O286" s="314"/>
      <c r="P286" s="314"/>
      <c r="Q286" s="314"/>
      <c r="R286" s="314"/>
      <c r="S286" s="314"/>
      <c r="T286" s="314"/>
      <c r="U286" s="314"/>
      <c r="V286" s="314"/>
      <c r="W286" s="314"/>
      <c r="X286" s="324"/>
      <c r="Y286" s="324"/>
      <c r="Z286" s="182"/>
    </row>
    <row r="287" spans="3:28" ht="20.100000000000001" customHeight="1" x14ac:dyDescent="0.15">
      <c r="C287" s="148"/>
      <c r="E287" s="412" t="s">
        <v>206</v>
      </c>
      <c r="F287" s="412"/>
      <c r="G287" s="394"/>
      <c r="H287" s="394"/>
      <c r="I287" s="394"/>
      <c r="J287" s="394"/>
      <c r="K287" s="394"/>
      <c r="L287" s="394"/>
      <c r="M287" s="314"/>
      <c r="N287" s="314"/>
      <c r="O287" s="314"/>
      <c r="P287" s="314"/>
      <c r="Q287" s="314"/>
      <c r="R287" s="314"/>
      <c r="S287" s="314"/>
      <c r="T287" s="314"/>
      <c r="U287" s="314"/>
      <c r="V287" s="314"/>
      <c r="W287" s="314"/>
      <c r="X287" s="324"/>
      <c r="Y287" s="324"/>
      <c r="Z287" s="182"/>
    </row>
    <row r="288" spans="3:28" ht="20.100000000000001" customHeight="1" x14ac:dyDescent="0.15">
      <c r="C288" s="148"/>
      <c r="E288" s="199" t="s">
        <v>179</v>
      </c>
      <c r="F288" s="200"/>
      <c r="G288" s="200"/>
      <c r="H288" s="200"/>
      <c r="I288" s="325"/>
      <c r="J288" s="326" t="s">
        <v>2</v>
      </c>
      <c r="K288" s="327" t="s">
        <v>128</v>
      </c>
      <c r="L288" s="328"/>
      <c r="M288" s="329" t="s">
        <v>271</v>
      </c>
      <c r="N288" s="330"/>
      <c r="O288" s="331" t="s">
        <v>211</v>
      </c>
      <c r="P288" s="332"/>
      <c r="Q288" s="333" t="s">
        <v>212</v>
      </c>
      <c r="R288" s="326" t="s">
        <v>277</v>
      </c>
      <c r="S288" s="413"/>
      <c r="T288" s="314"/>
      <c r="U288" s="314"/>
      <c r="V288" s="314"/>
      <c r="W288" s="324"/>
      <c r="X288" s="324"/>
      <c r="Y288" s="324"/>
      <c r="Z288" s="182"/>
    </row>
    <row r="289" spans="1:28" s="398" customFormat="1" ht="84" customHeight="1" x14ac:dyDescent="0.15">
      <c r="C289" s="395"/>
      <c r="E289" s="221"/>
      <c r="F289" s="222"/>
      <c r="G289" s="222"/>
      <c r="H289" s="222"/>
      <c r="I289" s="336"/>
      <c r="J289" s="337"/>
      <c r="K289" s="338"/>
      <c r="L289" s="339"/>
      <c r="M289" s="340"/>
      <c r="N289" s="341"/>
      <c r="O289" s="342"/>
      <c r="P289" s="342"/>
      <c r="Q289" s="343"/>
      <c r="R289" s="396" t="s">
        <v>132</v>
      </c>
      <c r="S289" s="397" t="s">
        <v>147</v>
      </c>
      <c r="T289" s="314"/>
      <c r="U289" s="314"/>
      <c r="V289" s="314"/>
      <c r="W289" s="324"/>
      <c r="X289" s="324"/>
      <c r="Y289" s="324"/>
      <c r="Z289" s="210"/>
    </row>
    <row r="290" spans="1:28" ht="30" customHeight="1" x14ac:dyDescent="0.15">
      <c r="A290" s="115">
        <f>IFERROR(IF(AND($J290="○",OR(TRIM($O290)="",TRIM($Q290)="")),1001,0),3)</f>
        <v>0</v>
      </c>
      <c r="B290" s="518"/>
      <c r="C290" s="148"/>
      <c r="E290" s="414" t="s">
        <v>281</v>
      </c>
      <c r="F290" s="415"/>
      <c r="G290" s="415"/>
      <c r="H290" s="415"/>
      <c r="I290" s="416"/>
      <c r="J290" s="18"/>
      <c r="K290" s="417"/>
      <c r="L290" s="418"/>
      <c r="M290" s="419" t="s">
        <v>6</v>
      </c>
      <c r="N290" s="420"/>
      <c r="O290" s="77"/>
      <c r="P290" s="78"/>
      <c r="Q290" s="19"/>
      <c r="R290" s="529"/>
      <c r="S290" s="530"/>
      <c r="T290" s="314"/>
      <c r="U290" s="314"/>
      <c r="V290" s="314"/>
      <c r="W290" s="324"/>
      <c r="X290" s="324"/>
      <c r="Y290" s="324"/>
      <c r="Z290" s="182"/>
    </row>
    <row r="291" spans="1:28" ht="20.100000000000001" customHeight="1" x14ac:dyDescent="0.15">
      <c r="C291" s="148"/>
      <c r="E291" s="421" t="s">
        <v>280</v>
      </c>
      <c r="F291" s="422"/>
      <c r="G291" s="422"/>
      <c r="H291" s="422"/>
      <c r="I291" s="422"/>
      <c r="J291" s="422"/>
      <c r="K291" s="422"/>
      <c r="L291" s="422"/>
      <c r="M291" s="422"/>
      <c r="N291" s="422"/>
      <c r="O291" s="422"/>
      <c r="P291" s="422"/>
      <c r="Q291" s="422"/>
      <c r="R291" s="422"/>
      <c r="S291" s="314"/>
      <c r="T291" s="314"/>
      <c r="U291" s="314"/>
      <c r="V291" s="314"/>
      <c r="W291" s="314"/>
      <c r="X291" s="324"/>
      <c r="Y291" s="324"/>
      <c r="Z291" s="182"/>
    </row>
    <row r="292" spans="1:28" ht="20.100000000000001" customHeight="1" x14ac:dyDescent="0.15">
      <c r="C292" s="148"/>
      <c r="E292" s="314"/>
      <c r="F292" s="314"/>
      <c r="G292" s="314"/>
      <c r="H292" s="314"/>
      <c r="I292" s="314"/>
      <c r="J292" s="314"/>
      <c r="K292" s="314"/>
      <c r="L292" s="314"/>
      <c r="M292" s="314"/>
      <c r="N292" s="314"/>
      <c r="O292" s="314"/>
      <c r="P292" s="314"/>
      <c r="Q292" s="314"/>
      <c r="R292" s="314"/>
      <c r="S292" s="314"/>
      <c r="T292" s="314"/>
      <c r="U292" s="314"/>
      <c r="V292" s="314"/>
      <c r="W292" s="314"/>
      <c r="X292" s="324"/>
      <c r="Y292" s="324"/>
      <c r="Z292" s="182"/>
    </row>
    <row r="293" spans="1:28" ht="20.100000000000001" customHeight="1" x14ac:dyDescent="0.15">
      <c r="C293" s="148"/>
      <c r="E293" s="368" t="s">
        <v>279</v>
      </c>
      <c r="F293" s="368"/>
      <c r="G293" s="368"/>
      <c r="H293" s="368"/>
      <c r="I293" s="368"/>
      <c r="J293" s="314"/>
      <c r="K293" s="314"/>
      <c r="L293" s="314"/>
      <c r="M293" s="314"/>
      <c r="N293" s="314"/>
      <c r="O293" s="314"/>
      <c r="P293" s="314"/>
      <c r="Q293" s="314"/>
      <c r="R293" s="314"/>
      <c r="Y293" s="324"/>
      <c r="Z293" s="182"/>
    </row>
    <row r="294" spans="1:28" ht="20.100000000000001" customHeight="1" x14ac:dyDescent="0.15">
      <c r="C294" s="148"/>
      <c r="E294" s="199" t="s">
        <v>179</v>
      </c>
      <c r="F294" s="200"/>
      <c r="G294" s="200"/>
      <c r="H294" s="200"/>
      <c r="I294" s="325"/>
      <c r="J294" s="326" t="s">
        <v>2</v>
      </c>
      <c r="K294" s="327" t="s">
        <v>128</v>
      </c>
      <c r="L294" s="328"/>
      <c r="M294" s="329" t="s">
        <v>271</v>
      </c>
      <c r="N294" s="330"/>
      <c r="O294" s="331" t="s">
        <v>211</v>
      </c>
      <c r="P294" s="332"/>
      <c r="Q294" s="333" t="s">
        <v>212</v>
      </c>
      <c r="R294" s="326" t="s">
        <v>277</v>
      </c>
      <c r="S294" s="326"/>
      <c r="T294" s="326"/>
      <c r="U294" s="326"/>
      <c r="V294" s="326"/>
      <c r="W294" s="413"/>
      <c r="Y294" s="324"/>
      <c r="Z294" s="182"/>
    </row>
    <row r="295" spans="1:28" s="398" customFormat="1" ht="102.75" customHeight="1" x14ac:dyDescent="0.15">
      <c r="A295" s="115">
        <f>IFERROR(IF(COUNTIF($AB296:$AB302,TRUE)&lt;&gt;0,1001,0),3)</f>
        <v>0</v>
      </c>
      <c r="B295" s="518"/>
      <c r="C295" s="395"/>
      <c r="E295" s="221"/>
      <c r="F295" s="222"/>
      <c r="G295" s="222"/>
      <c r="H295" s="222"/>
      <c r="I295" s="336"/>
      <c r="J295" s="337"/>
      <c r="K295" s="338"/>
      <c r="L295" s="339"/>
      <c r="M295" s="340"/>
      <c r="N295" s="341"/>
      <c r="O295" s="342"/>
      <c r="P295" s="342"/>
      <c r="Q295" s="343"/>
      <c r="R295" s="396" t="s">
        <v>148</v>
      </c>
      <c r="S295" s="396" t="s">
        <v>149</v>
      </c>
      <c r="T295" s="396" t="s">
        <v>9</v>
      </c>
      <c r="U295" s="396" t="s">
        <v>131</v>
      </c>
      <c r="V295" s="396" t="s">
        <v>150</v>
      </c>
      <c r="W295" s="397" t="s">
        <v>151</v>
      </c>
      <c r="Y295" s="324"/>
      <c r="Z295" s="210"/>
    </row>
    <row r="296" spans="1:28" ht="19.899999999999999" customHeight="1" x14ac:dyDescent="0.15">
      <c r="A296" s="115">
        <f>IFERROR(IF(AND(COUNTIF($J296:$J302,"○")&gt;0,OR(TRIM($O296)="",TRIM($Q296)="")),1001,0),3)</f>
        <v>0</v>
      </c>
      <c r="B296" s="518"/>
      <c r="C296" s="148"/>
      <c r="D296" s="182"/>
      <c r="E296" s="380" t="s">
        <v>324</v>
      </c>
      <c r="F296" s="381"/>
      <c r="G296" s="381"/>
      <c r="H296" s="381"/>
      <c r="I296" s="381"/>
      <c r="J296" s="5"/>
      <c r="K296" s="75"/>
      <c r="L296" s="76"/>
      <c r="M296" s="423" t="s">
        <v>7</v>
      </c>
      <c r="N296" s="424"/>
      <c r="O296" s="25"/>
      <c r="P296" s="26"/>
      <c r="Q296" s="48"/>
      <c r="R296" s="519"/>
      <c r="S296" s="519"/>
      <c r="T296" s="519"/>
      <c r="U296" s="519"/>
      <c r="V296" s="519"/>
      <c r="W296" s="520"/>
      <c r="Y296" s="324"/>
      <c r="Z296" s="182"/>
      <c r="AB296" s="401" t="b">
        <f t="shared" ref="AB296:AB302" si="2">AND(J296="○",TRIM(K296)="")</f>
        <v>0</v>
      </c>
    </row>
    <row r="297" spans="1:28" ht="19.899999999999999" customHeight="1" x14ac:dyDescent="0.15">
      <c r="C297" s="148"/>
      <c r="D297" s="182"/>
      <c r="E297" s="384" t="s">
        <v>325</v>
      </c>
      <c r="F297" s="385"/>
      <c r="G297" s="385"/>
      <c r="H297" s="385"/>
      <c r="I297" s="385"/>
      <c r="J297" s="3"/>
      <c r="K297" s="56"/>
      <c r="L297" s="57"/>
      <c r="M297" s="425"/>
      <c r="N297" s="426"/>
      <c r="O297" s="27"/>
      <c r="P297" s="28"/>
      <c r="Q297" s="49"/>
      <c r="R297" s="53"/>
      <c r="S297" s="53"/>
      <c r="T297" s="53"/>
      <c r="U297" s="53"/>
      <c r="V297" s="53"/>
      <c r="W297" s="44"/>
      <c r="Y297" s="324"/>
      <c r="Z297" s="182"/>
      <c r="AB297" s="401" t="b">
        <f t="shared" si="2"/>
        <v>0</v>
      </c>
    </row>
    <row r="298" spans="1:28" ht="19.899999999999999" customHeight="1" x14ac:dyDescent="0.15">
      <c r="C298" s="148"/>
      <c r="D298" s="182"/>
      <c r="E298" s="384" t="s">
        <v>326</v>
      </c>
      <c r="F298" s="385"/>
      <c r="G298" s="385"/>
      <c r="H298" s="385"/>
      <c r="I298" s="385"/>
      <c r="J298" s="3"/>
      <c r="K298" s="56"/>
      <c r="L298" s="57"/>
      <c r="M298" s="425"/>
      <c r="N298" s="426"/>
      <c r="O298" s="27"/>
      <c r="P298" s="28"/>
      <c r="Q298" s="49"/>
      <c r="R298" s="53"/>
      <c r="S298" s="53"/>
      <c r="T298" s="53"/>
      <c r="U298" s="53"/>
      <c r="V298" s="53"/>
      <c r="W298" s="44"/>
      <c r="Y298" s="324"/>
      <c r="Z298" s="182"/>
      <c r="AB298" s="401" t="b">
        <f t="shared" si="2"/>
        <v>0</v>
      </c>
    </row>
    <row r="299" spans="1:28" ht="19.899999999999999" customHeight="1" x14ac:dyDescent="0.15">
      <c r="C299" s="148"/>
      <c r="D299" s="182"/>
      <c r="E299" s="384" t="s">
        <v>327</v>
      </c>
      <c r="F299" s="385"/>
      <c r="G299" s="385"/>
      <c r="H299" s="385"/>
      <c r="I299" s="385"/>
      <c r="J299" s="3"/>
      <c r="K299" s="56"/>
      <c r="L299" s="57"/>
      <c r="M299" s="425"/>
      <c r="N299" s="426"/>
      <c r="O299" s="27"/>
      <c r="P299" s="28"/>
      <c r="Q299" s="49"/>
      <c r="R299" s="53"/>
      <c r="S299" s="53"/>
      <c r="T299" s="53"/>
      <c r="U299" s="53"/>
      <c r="V299" s="53"/>
      <c r="W299" s="44"/>
      <c r="Y299" s="324"/>
      <c r="Z299" s="182"/>
      <c r="AB299" s="401" t="b">
        <f t="shared" si="2"/>
        <v>0</v>
      </c>
    </row>
    <row r="300" spans="1:28" ht="19.899999999999999" customHeight="1" x14ac:dyDescent="0.15">
      <c r="C300" s="148"/>
      <c r="D300" s="182"/>
      <c r="E300" s="384" t="s">
        <v>328</v>
      </c>
      <c r="F300" s="385"/>
      <c r="G300" s="385"/>
      <c r="H300" s="385"/>
      <c r="I300" s="385"/>
      <c r="J300" s="3"/>
      <c r="K300" s="56"/>
      <c r="L300" s="57"/>
      <c r="M300" s="425"/>
      <c r="N300" s="426"/>
      <c r="O300" s="27"/>
      <c r="P300" s="28"/>
      <c r="Q300" s="49"/>
      <c r="R300" s="53"/>
      <c r="S300" s="53"/>
      <c r="T300" s="53"/>
      <c r="U300" s="53"/>
      <c r="V300" s="53"/>
      <c r="W300" s="44"/>
      <c r="Y300" s="324"/>
      <c r="Z300" s="182"/>
      <c r="AB300" s="401" t="b">
        <f t="shared" si="2"/>
        <v>0</v>
      </c>
    </row>
    <row r="301" spans="1:28" ht="19.899999999999999" customHeight="1" x14ac:dyDescent="0.15">
      <c r="C301" s="148"/>
      <c r="D301" s="182"/>
      <c r="E301" s="384" t="s">
        <v>329</v>
      </c>
      <c r="F301" s="385"/>
      <c r="G301" s="385"/>
      <c r="H301" s="385"/>
      <c r="I301" s="385"/>
      <c r="J301" s="3"/>
      <c r="K301" s="56"/>
      <c r="L301" s="57"/>
      <c r="M301" s="425"/>
      <c r="N301" s="426"/>
      <c r="O301" s="27"/>
      <c r="P301" s="28"/>
      <c r="Q301" s="49"/>
      <c r="R301" s="53"/>
      <c r="S301" s="53"/>
      <c r="T301" s="53"/>
      <c r="U301" s="53"/>
      <c r="V301" s="53"/>
      <c r="W301" s="44"/>
      <c r="Y301" s="324"/>
      <c r="Z301" s="182"/>
      <c r="AB301" s="401" t="b">
        <f t="shared" si="2"/>
        <v>0</v>
      </c>
    </row>
    <row r="302" spans="1:28" ht="19.899999999999999" customHeight="1" x14ac:dyDescent="0.15">
      <c r="C302" s="148"/>
      <c r="D302" s="182"/>
      <c r="E302" s="384" t="s">
        <v>330</v>
      </c>
      <c r="F302" s="385"/>
      <c r="G302" s="385"/>
      <c r="H302" s="385"/>
      <c r="I302" s="385"/>
      <c r="J302" s="3"/>
      <c r="K302" s="56"/>
      <c r="L302" s="57"/>
      <c r="M302" s="427"/>
      <c r="N302" s="428"/>
      <c r="O302" s="72"/>
      <c r="P302" s="73"/>
      <c r="Q302" s="74"/>
      <c r="R302" s="53"/>
      <c r="S302" s="53"/>
      <c r="T302" s="53"/>
      <c r="U302" s="53"/>
      <c r="V302" s="53"/>
      <c r="W302" s="44"/>
      <c r="Y302" s="324"/>
      <c r="Z302" s="182"/>
      <c r="AB302" s="401" t="b">
        <f t="shared" si="2"/>
        <v>0</v>
      </c>
    </row>
    <row r="303" spans="1:28" ht="30" customHeight="1" x14ac:dyDescent="0.15">
      <c r="A303" s="115">
        <f>IFERROR(IF(AND($J303="○",OR(TRIM($O303)="",TRIM($Q303)="")),1001,0),3)</f>
        <v>0</v>
      </c>
      <c r="B303" s="518"/>
      <c r="C303" s="148"/>
      <c r="D303" s="182"/>
      <c r="E303" s="384" t="s">
        <v>282</v>
      </c>
      <c r="F303" s="385"/>
      <c r="G303" s="385"/>
      <c r="H303" s="385"/>
      <c r="I303" s="385"/>
      <c r="J303" s="3"/>
      <c r="K303" s="429"/>
      <c r="L303" s="430"/>
      <c r="M303" s="431" t="s">
        <v>8</v>
      </c>
      <c r="N303" s="432"/>
      <c r="O303" s="68"/>
      <c r="P303" s="69"/>
      <c r="Q303" s="17"/>
      <c r="R303" s="53"/>
      <c r="S303" s="53"/>
      <c r="T303" s="53"/>
      <c r="U303" s="53"/>
      <c r="V303" s="53"/>
      <c r="W303" s="44"/>
      <c r="Y303" s="324"/>
      <c r="Z303" s="182"/>
    </row>
    <row r="304" spans="1:28" ht="30" customHeight="1" x14ac:dyDescent="0.15">
      <c r="A304" s="115">
        <f>IFERROR(IF(AND($J304="○",OR(TRIM($O304)="",TRIM($Q304)="")),1001,0),3)</f>
        <v>0</v>
      </c>
      <c r="B304" s="518"/>
      <c r="C304" s="148"/>
      <c r="D304" s="182"/>
      <c r="E304" s="433" t="s">
        <v>283</v>
      </c>
      <c r="F304" s="433"/>
      <c r="G304" s="433"/>
      <c r="H304" s="433"/>
      <c r="I304" s="434"/>
      <c r="J304" s="4"/>
      <c r="K304" s="435"/>
      <c r="L304" s="436"/>
      <c r="M304" s="437" t="s">
        <v>9</v>
      </c>
      <c r="N304" s="438"/>
      <c r="O304" s="70"/>
      <c r="P304" s="71"/>
      <c r="Q304" s="16"/>
      <c r="R304" s="54"/>
      <c r="S304" s="54"/>
      <c r="T304" s="54"/>
      <c r="U304" s="54"/>
      <c r="V304" s="54"/>
      <c r="W304" s="45"/>
      <c r="Y304" s="324"/>
      <c r="Z304" s="182"/>
    </row>
    <row r="305" spans="1:27" ht="39.75" customHeight="1" x14ac:dyDescent="0.15">
      <c r="C305" s="148"/>
      <c r="E305" s="439" t="s">
        <v>291</v>
      </c>
      <c r="F305" s="439"/>
      <c r="G305" s="439"/>
      <c r="H305" s="439"/>
      <c r="I305" s="439"/>
      <c r="J305" s="439"/>
      <c r="K305" s="439"/>
      <c r="L305" s="439"/>
      <c r="M305" s="439"/>
      <c r="N305" s="439"/>
      <c r="O305" s="439"/>
      <c r="P305" s="439"/>
      <c r="Q305" s="439"/>
      <c r="R305" s="439"/>
      <c r="S305" s="439"/>
      <c r="T305" s="439"/>
      <c r="U305" s="439"/>
      <c r="V305" s="439"/>
      <c r="W305" s="439"/>
      <c r="X305" s="439"/>
      <c r="Y305" s="439"/>
      <c r="Z305" s="182"/>
    </row>
    <row r="306" spans="1:27" ht="18.75" customHeight="1" x14ac:dyDescent="0.15">
      <c r="C306" s="148"/>
      <c r="E306" s="314"/>
      <c r="F306" s="314"/>
      <c r="G306" s="314"/>
      <c r="H306" s="314"/>
      <c r="I306" s="314"/>
      <c r="J306" s="314"/>
      <c r="K306" s="314"/>
      <c r="L306" s="314"/>
      <c r="M306" s="314"/>
      <c r="N306" s="314"/>
      <c r="O306" s="314"/>
      <c r="P306" s="314"/>
      <c r="Q306" s="314"/>
      <c r="R306" s="314"/>
      <c r="S306" s="314"/>
      <c r="T306" s="314"/>
      <c r="U306" s="314"/>
      <c r="V306" s="314"/>
      <c r="W306" s="314"/>
      <c r="X306" s="324"/>
      <c r="Y306" s="324"/>
      <c r="Z306" s="182"/>
    </row>
    <row r="307" spans="1:27" ht="20.100000000000001" customHeight="1" x14ac:dyDescent="0.15">
      <c r="A307" s="115"/>
      <c r="B307" s="115"/>
      <c r="C307" s="128"/>
      <c r="D307" s="133">
        <v>2</v>
      </c>
      <c r="E307" s="318" t="s">
        <v>293</v>
      </c>
      <c r="F307" s="318"/>
      <c r="G307" s="318"/>
      <c r="I307" s="319"/>
      <c r="J307" s="250"/>
      <c r="K307" s="250"/>
      <c r="L307" s="250"/>
      <c r="M307" s="250"/>
      <c r="N307" s="250"/>
      <c r="O307" s="250"/>
      <c r="P307" s="250"/>
      <c r="Q307" s="250"/>
      <c r="R307" s="250"/>
      <c r="S307" s="250"/>
      <c r="T307" s="250"/>
      <c r="U307" s="250"/>
      <c r="V307" s="250"/>
      <c r="W307" s="250"/>
      <c r="X307" s="250"/>
      <c r="Y307" s="250"/>
      <c r="Z307" s="320"/>
      <c r="AA307" s="250"/>
    </row>
    <row r="308" spans="1:27" ht="45" customHeight="1" x14ac:dyDescent="0.15">
      <c r="A308" s="115"/>
      <c r="B308" s="115"/>
      <c r="C308" s="128"/>
      <c r="E308" s="440" t="s">
        <v>292</v>
      </c>
      <c r="F308" s="440"/>
      <c r="G308" s="440"/>
      <c r="H308" s="440"/>
      <c r="I308" s="440"/>
      <c r="J308" s="440"/>
      <c r="K308" s="440"/>
      <c r="L308" s="440"/>
      <c r="M308" s="440"/>
      <c r="N308" s="440"/>
      <c r="O308" s="440"/>
      <c r="P308" s="440"/>
      <c r="Q308" s="440"/>
      <c r="R308" s="440"/>
      <c r="S308" s="440"/>
      <c r="T308" s="440"/>
      <c r="U308" s="440"/>
      <c r="V308" s="440"/>
      <c r="W308" s="440"/>
      <c r="X308" s="440"/>
      <c r="Y308" s="440"/>
      <c r="Z308" s="322"/>
      <c r="AA308" s="138"/>
    </row>
    <row r="309" spans="1:27" ht="30" customHeight="1" x14ac:dyDescent="0.15">
      <c r="B309" s="115"/>
      <c r="C309" s="128"/>
      <c r="E309" s="441" t="s">
        <v>57</v>
      </c>
      <c r="F309" s="442"/>
      <c r="G309" s="442"/>
      <c r="H309" s="442"/>
      <c r="I309" s="442"/>
      <c r="J309" s="442"/>
      <c r="K309" s="443"/>
      <c r="L309" s="444" t="s">
        <v>220</v>
      </c>
      <c r="M309" s="444"/>
      <c r="N309" s="444"/>
      <c r="O309" s="444"/>
      <c r="P309" s="445" t="s">
        <v>2</v>
      </c>
      <c r="Q309" s="446" t="s">
        <v>300</v>
      </c>
      <c r="R309" s="446"/>
      <c r="S309" s="446"/>
      <c r="T309" s="447" t="s">
        <v>301</v>
      </c>
      <c r="U309" s="448"/>
      <c r="V309" s="448"/>
      <c r="W309" s="448"/>
      <c r="X309" s="448"/>
      <c r="Y309" s="449"/>
      <c r="Z309" s="182"/>
    </row>
    <row r="310" spans="1:27" ht="30" customHeight="1" x14ac:dyDescent="0.15">
      <c r="A310" s="115">
        <f>IFERROR(IF(AND($P316="○",TRIM($Q310)=""),1001,0),3)</f>
        <v>0</v>
      </c>
      <c r="B310" s="115"/>
      <c r="C310" s="132"/>
      <c r="E310" s="450">
        <v>1</v>
      </c>
      <c r="F310" s="451" t="s">
        <v>71</v>
      </c>
      <c r="G310" s="381" t="s">
        <v>65</v>
      </c>
      <c r="H310" s="381"/>
      <c r="I310" s="381"/>
      <c r="J310" s="381"/>
      <c r="K310" s="381"/>
      <c r="L310" s="452" t="s">
        <v>221</v>
      </c>
      <c r="M310" s="452"/>
      <c r="N310" s="452"/>
      <c r="O310" s="452"/>
      <c r="P310" s="5"/>
      <c r="Q310" s="59"/>
      <c r="R310" s="60"/>
      <c r="S310" s="61"/>
      <c r="T310" s="453" t="s">
        <v>183</v>
      </c>
      <c r="U310" s="453"/>
      <c r="V310" s="453"/>
      <c r="W310" s="453"/>
      <c r="X310" s="453"/>
      <c r="Y310" s="454"/>
      <c r="Z310" s="182"/>
    </row>
    <row r="311" spans="1:27" ht="30" customHeight="1" x14ac:dyDescent="0.15">
      <c r="A311" s="115"/>
      <c r="B311" s="115"/>
      <c r="C311" s="132"/>
      <c r="E311" s="455"/>
      <c r="F311" s="456"/>
      <c r="G311" s="385" t="s">
        <v>66</v>
      </c>
      <c r="H311" s="385"/>
      <c r="I311" s="385"/>
      <c r="J311" s="385"/>
      <c r="K311" s="385"/>
      <c r="L311" s="457" t="s">
        <v>222</v>
      </c>
      <c r="M311" s="457"/>
      <c r="N311" s="457"/>
      <c r="O311" s="457"/>
      <c r="P311" s="3"/>
      <c r="Q311" s="62"/>
      <c r="R311" s="63"/>
      <c r="S311" s="64"/>
      <c r="T311" s="457"/>
      <c r="U311" s="457"/>
      <c r="V311" s="457"/>
      <c r="W311" s="457"/>
      <c r="X311" s="457"/>
      <c r="Y311" s="458"/>
      <c r="Z311" s="182"/>
    </row>
    <row r="312" spans="1:27" ht="20.100000000000001" customHeight="1" x14ac:dyDescent="0.15">
      <c r="A312" s="115"/>
      <c r="B312" s="115"/>
      <c r="C312" s="132"/>
      <c r="E312" s="455"/>
      <c r="F312" s="456"/>
      <c r="G312" s="385" t="s">
        <v>67</v>
      </c>
      <c r="H312" s="385"/>
      <c r="I312" s="385"/>
      <c r="J312" s="385"/>
      <c r="K312" s="385"/>
      <c r="L312" s="457" t="s">
        <v>223</v>
      </c>
      <c r="M312" s="457"/>
      <c r="N312" s="457"/>
      <c r="O312" s="457"/>
      <c r="P312" s="3"/>
      <c r="Q312" s="62"/>
      <c r="R312" s="63"/>
      <c r="S312" s="64"/>
      <c r="T312" s="457"/>
      <c r="U312" s="457"/>
      <c r="V312" s="457"/>
      <c r="W312" s="457"/>
      <c r="X312" s="457"/>
      <c r="Y312" s="458"/>
      <c r="Z312" s="182"/>
    </row>
    <row r="313" spans="1:27" ht="20.100000000000001" customHeight="1" x14ac:dyDescent="0.15">
      <c r="A313" s="115"/>
      <c r="B313" s="115"/>
      <c r="C313" s="132"/>
      <c r="E313" s="455"/>
      <c r="F313" s="456"/>
      <c r="G313" s="385" t="s">
        <v>68</v>
      </c>
      <c r="H313" s="385"/>
      <c r="I313" s="385"/>
      <c r="J313" s="385"/>
      <c r="K313" s="385"/>
      <c r="L313" s="457"/>
      <c r="M313" s="457"/>
      <c r="N313" s="457"/>
      <c r="O313" s="457"/>
      <c r="P313" s="3"/>
      <c r="Q313" s="62"/>
      <c r="R313" s="63"/>
      <c r="S313" s="64"/>
      <c r="T313" s="457" t="s">
        <v>186</v>
      </c>
      <c r="U313" s="457"/>
      <c r="V313" s="457"/>
      <c r="W313" s="457"/>
      <c r="X313" s="457"/>
      <c r="Y313" s="458"/>
      <c r="Z313" s="182"/>
    </row>
    <row r="314" spans="1:27" ht="20.100000000000001" customHeight="1" x14ac:dyDescent="0.15">
      <c r="A314" s="115"/>
      <c r="B314" s="115"/>
      <c r="C314" s="132"/>
      <c r="E314" s="455"/>
      <c r="F314" s="456"/>
      <c r="G314" s="385" t="s">
        <v>69</v>
      </c>
      <c r="H314" s="385"/>
      <c r="I314" s="385"/>
      <c r="J314" s="385"/>
      <c r="K314" s="385"/>
      <c r="L314" s="457"/>
      <c r="M314" s="457"/>
      <c r="N314" s="457"/>
      <c r="O314" s="457"/>
      <c r="P314" s="3"/>
      <c r="Q314" s="62"/>
      <c r="R314" s="63"/>
      <c r="S314" s="64"/>
      <c r="T314" s="457" t="s">
        <v>185</v>
      </c>
      <c r="U314" s="457"/>
      <c r="V314" s="457"/>
      <c r="W314" s="457"/>
      <c r="X314" s="457"/>
      <c r="Y314" s="458"/>
      <c r="Z314" s="182"/>
    </row>
    <row r="315" spans="1:27" ht="20.100000000000001" customHeight="1" x14ac:dyDescent="0.15">
      <c r="A315" s="115"/>
      <c r="B315" s="115"/>
      <c r="C315" s="132"/>
      <c r="E315" s="455"/>
      <c r="F315" s="456"/>
      <c r="G315" s="385" t="s">
        <v>70</v>
      </c>
      <c r="H315" s="385"/>
      <c r="I315" s="385"/>
      <c r="J315" s="385"/>
      <c r="K315" s="385"/>
      <c r="L315" s="457" t="s">
        <v>224</v>
      </c>
      <c r="M315" s="457"/>
      <c r="N315" s="457"/>
      <c r="O315" s="457"/>
      <c r="P315" s="3"/>
      <c r="Q315" s="62"/>
      <c r="R315" s="63"/>
      <c r="S315" s="64"/>
      <c r="T315" s="457" t="s">
        <v>184</v>
      </c>
      <c r="U315" s="457"/>
      <c r="V315" s="457"/>
      <c r="W315" s="457"/>
      <c r="X315" s="457"/>
      <c r="Y315" s="458"/>
      <c r="Z315" s="182"/>
    </row>
    <row r="316" spans="1:27" ht="20.100000000000001" customHeight="1" x14ac:dyDescent="0.15">
      <c r="A316" s="115"/>
      <c r="B316" s="115"/>
      <c r="C316" s="132"/>
      <c r="E316" s="459"/>
      <c r="F316" s="460"/>
      <c r="G316" s="461" t="s">
        <v>269</v>
      </c>
      <c r="H316" s="461"/>
      <c r="I316" s="461"/>
      <c r="J316" s="461"/>
      <c r="K316" s="461"/>
      <c r="L316" s="462" t="s">
        <v>225</v>
      </c>
      <c r="M316" s="462"/>
      <c r="N316" s="462"/>
      <c r="O316" s="462"/>
      <c r="P316" s="4"/>
      <c r="Q316" s="65"/>
      <c r="R316" s="66"/>
      <c r="S316" s="67"/>
      <c r="T316" s="462"/>
      <c r="U316" s="462"/>
      <c r="V316" s="462"/>
      <c r="W316" s="462"/>
      <c r="X316" s="462"/>
      <c r="Y316" s="463"/>
      <c r="Z316" s="182"/>
    </row>
    <row r="317" spans="1:27" ht="20.100000000000001" customHeight="1" x14ac:dyDescent="0.15">
      <c r="A317" s="115">
        <f>IFERROR(IF(AND($P319="○",TRIM($Q317)=""),1001,0),3)</f>
        <v>0</v>
      </c>
      <c r="B317" s="115"/>
      <c r="C317" s="132"/>
      <c r="E317" s="464">
        <v>2</v>
      </c>
      <c r="F317" s="465" t="s">
        <v>231</v>
      </c>
      <c r="G317" s="466" t="s">
        <v>72</v>
      </c>
      <c r="H317" s="467"/>
      <c r="I317" s="467"/>
      <c r="J317" s="467"/>
      <c r="K317" s="468"/>
      <c r="L317" s="469" t="s">
        <v>226</v>
      </c>
      <c r="M317" s="470"/>
      <c r="N317" s="470"/>
      <c r="O317" s="471"/>
      <c r="P317" s="2"/>
      <c r="Q317" s="59"/>
      <c r="R317" s="60"/>
      <c r="S317" s="61"/>
      <c r="T317" s="452" t="s">
        <v>187</v>
      </c>
      <c r="U317" s="452"/>
      <c r="V317" s="452"/>
      <c r="W317" s="452"/>
      <c r="X317" s="452"/>
      <c r="Y317" s="472"/>
      <c r="Z317" s="182"/>
    </row>
    <row r="318" spans="1:27" ht="20.100000000000001" customHeight="1" x14ac:dyDescent="0.15">
      <c r="A318" s="115"/>
      <c r="B318" s="115"/>
      <c r="C318" s="132"/>
      <c r="E318" s="464"/>
      <c r="F318" s="465"/>
      <c r="G318" s="385" t="s">
        <v>73</v>
      </c>
      <c r="H318" s="385"/>
      <c r="I318" s="385"/>
      <c r="J318" s="385"/>
      <c r="K318" s="385"/>
      <c r="L318" s="457"/>
      <c r="M318" s="457"/>
      <c r="N318" s="457"/>
      <c r="O318" s="457"/>
      <c r="P318" s="3"/>
      <c r="Q318" s="62"/>
      <c r="R318" s="63"/>
      <c r="S318" s="64"/>
      <c r="T318" s="457" t="s">
        <v>188</v>
      </c>
      <c r="U318" s="457"/>
      <c r="V318" s="457"/>
      <c r="W318" s="457"/>
      <c r="X318" s="457"/>
      <c r="Y318" s="458"/>
      <c r="Z318" s="182"/>
    </row>
    <row r="319" spans="1:27" ht="20.100000000000001" customHeight="1" x14ac:dyDescent="0.15">
      <c r="A319" s="115"/>
      <c r="B319" s="115"/>
      <c r="C319" s="132"/>
      <c r="E319" s="473"/>
      <c r="F319" s="474"/>
      <c r="G319" s="461" t="s">
        <v>269</v>
      </c>
      <c r="H319" s="461"/>
      <c r="I319" s="461"/>
      <c r="J319" s="461"/>
      <c r="K319" s="461"/>
      <c r="L319" s="462" t="s">
        <v>227</v>
      </c>
      <c r="M319" s="462"/>
      <c r="N319" s="462"/>
      <c r="O319" s="462"/>
      <c r="P319" s="4"/>
      <c r="Q319" s="65"/>
      <c r="R319" s="66"/>
      <c r="S319" s="67"/>
      <c r="T319" s="462"/>
      <c r="U319" s="462"/>
      <c r="V319" s="462"/>
      <c r="W319" s="462"/>
      <c r="X319" s="462"/>
      <c r="Y319" s="463"/>
      <c r="Z319" s="182"/>
    </row>
    <row r="320" spans="1:27" ht="30" customHeight="1" x14ac:dyDescent="0.15">
      <c r="A320" s="115">
        <f>IFERROR(IF(AND($P333="○",TRIM($Q320)=""),1001,0),3)</f>
        <v>0</v>
      </c>
      <c r="B320" s="115"/>
      <c r="C320" s="132"/>
      <c r="E320" s="475">
        <v>3</v>
      </c>
      <c r="F320" s="476" t="s">
        <v>87</v>
      </c>
      <c r="G320" s="477" t="s">
        <v>74</v>
      </c>
      <c r="H320" s="477"/>
      <c r="I320" s="477"/>
      <c r="J320" s="477"/>
      <c r="K320" s="477"/>
      <c r="L320" s="452" t="s">
        <v>228</v>
      </c>
      <c r="M320" s="452"/>
      <c r="N320" s="452"/>
      <c r="O320" s="452"/>
      <c r="P320" s="2"/>
      <c r="Q320" s="59"/>
      <c r="R320" s="60"/>
      <c r="S320" s="61"/>
      <c r="T320" s="452" t="s">
        <v>189</v>
      </c>
      <c r="U320" s="452"/>
      <c r="V320" s="452"/>
      <c r="W320" s="452"/>
      <c r="X320" s="452"/>
      <c r="Y320" s="472"/>
      <c r="Z320" s="182"/>
    </row>
    <row r="321" spans="1:26" ht="30" customHeight="1" x14ac:dyDescent="0.15">
      <c r="A321" s="115"/>
      <c r="B321" s="115"/>
      <c r="C321" s="132"/>
      <c r="E321" s="464"/>
      <c r="F321" s="465"/>
      <c r="G321" s="385" t="s">
        <v>75</v>
      </c>
      <c r="H321" s="385"/>
      <c r="I321" s="385"/>
      <c r="J321" s="385"/>
      <c r="K321" s="385"/>
      <c r="L321" s="457" t="s">
        <v>229</v>
      </c>
      <c r="M321" s="457"/>
      <c r="N321" s="457"/>
      <c r="O321" s="457"/>
      <c r="P321" s="3"/>
      <c r="Q321" s="62"/>
      <c r="R321" s="63"/>
      <c r="S321" s="64"/>
      <c r="T321" s="457"/>
      <c r="U321" s="457"/>
      <c r="V321" s="457"/>
      <c r="W321" s="457"/>
      <c r="X321" s="457"/>
      <c r="Y321" s="458"/>
      <c r="Z321" s="182"/>
    </row>
    <row r="322" spans="1:26" ht="30" customHeight="1" x14ac:dyDescent="0.15">
      <c r="A322" s="115"/>
      <c r="B322" s="115"/>
      <c r="C322" s="132"/>
      <c r="E322" s="464"/>
      <c r="F322" s="465"/>
      <c r="G322" s="385" t="s">
        <v>76</v>
      </c>
      <c r="H322" s="385"/>
      <c r="I322" s="385"/>
      <c r="J322" s="385"/>
      <c r="K322" s="385"/>
      <c r="L322" s="457" t="s">
        <v>230</v>
      </c>
      <c r="M322" s="457"/>
      <c r="N322" s="457"/>
      <c r="O322" s="457"/>
      <c r="P322" s="3"/>
      <c r="Q322" s="62"/>
      <c r="R322" s="63"/>
      <c r="S322" s="64"/>
      <c r="T322" s="457"/>
      <c r="U322" s="457"/>
      <c r="V322" s="457"/>
      <c r="W322" s="457"/>
      <c r="X322" s="457"/>
      <c r="Y322" s="458"/>
      <c r="Z322" s="182"/>
    </row>
    <row r="323" spans="1:26" ht="20.100000000000001" customHeight="1" x14ac:dyDescent="0.15">
      <c r="A323" s="115"/>
      <c r="B323" s="115"/>
      <c r="C323" s="132"/>
      <c r="E323" s="464"/>
      <c r="F323" s="465"/>
      <c r="G323" s="385" t="s">
        <v>77</v>
      </c>
      <c r="H323" s="385"/>
      <c r="I323" s="385"/>
      <c r="J323" s="385"/>
      <c r="K323" s="385"/>
      <c r="L323" s="457"/>
      <c r="M323" s="457"/>
      <c r="N323" s="457"/>
      <c r="O323" s="457"/>
      <c r="P323" s="3"/>
      <c r="Q323" s="62"/>
      <c r="R323" s="63"/>
      <c r="S323" s="64"/>
      <c r="T323" s="457" t="s">
        <v>190</v>
      </c>
      <c r="U323" s="457"/>
      <c r="V323" s="457"/>
      <c r="W323" s="457"/>
      <c r="X323" s="457"/>
      <c r="Y323" s="458"/>
      <c r="Z323" s="182"/>
    </row>
    <row r="324" spans="1:26" ht="20.100000000000001" customHeight="1" x14ac:dyDescent="0.15">
      <c r="A324" s="115"/>
      <c r="B324" s="115"/>
      <c r="C324" s="132"/>
      <c r="E324" s="464"/>
      <c r="F324" s="465"/>
      <c r="G324" s="385" t="s">
        <v>78</v>
      </c>
      <c r="H324" s="385"/>
      <c r="I324" s="385"/>
      <c r="J324" s="385"/>
      <c r="K324" s="385"/>
      <c r="L324" s="457"/>
      <c r="M324" s="457"/>
      <c r="N324" s="457"/>
      <c r="O324" s="457"/>
      <c r="P324" s="3"/>
      <c r="Q324" s="62"/>
      <c r="R324" s="63"/>
      <c r="S324" s="64"/>
      <c r="T324" s="457" t="s">
        <v>191</v>
      </c>
      <c r="U324" s="457"/>
      <c r="V324" s="457"/>
      <c r="W324" s="457"/>
      <c r="X324" s="457"/>
      <c r="Y324" s="458"/>
      <c r="Z324" s="182"/>
    </row>
    <row r="325" spans="1:26" ht="20.100000000000001" customHeight="1" x14ac:dyDescent="0.15">
      <c r="A325" s="115"/>
      <c r="B325" s="115"/>
      <c r="C325" s="132"/>
      <c r="E325" s="464"/>
      <c r="F325" s="465"/>
      <c r="G325" s="385" t="s">
        <v>79</v>
      </c>
      <c r="H325" s="385"/>
      <c r="I325" s="385"/>
      <c r="J325" s="385"/>
      <c r="K325" s="385"/>
      <c r="L325" s="457" t="s">
        <v>232</v>
      </c>
      <c r="M325" s="457"/>
      <c r="N325" s="457"/>
      <c r="O325" s="457"/>
      <c r="P325" s="3"/>
      <c r="Q325" s="62"/>
      <c r="R325" s="63"/>
      <c r="S325" s="64"/>
      <c r="T325" s="457"/>
      <c r="U325" s="457"/>
      <c r="V325" s="457"/>
      <c r="W325" s="457"/>
      <c r="X325" s="457"/>
      <c r="Y325" s="458"/>
      <c r="Z325" s="182"/>
    </row>
    <row r="326" spans="1:26" ht="30" customHeight="1" x14ac:dyDescent="0.15">
      <c r="A326" s="115"/>
      <c r="B326" s="115"/>
      <c r="C326" s="132"/>
      <c r="E326" s="464"/>
      <c r="F326" s="465"/>
      <c r="G326" s="385" t="s">
        <v>80</v>
      </c>
      <c r="H326" s="385"/>
      <c r="I326" s="385"/>
      <c r="J326" s="385"/>
      <c r="K326" s="385"/>
      <c r="L326" s="457" t="s">
        <v>233</v>
      </c>
      <c r="M326" s="457"/>
      <c r="N326" s="457"/>
      <c r="O326" s="457"/>
      <c r="P326" s="3"/>
      <c r="Q326" s="62"/>
      <c r="R326" s="63"/>
      <c r="S326" s="64"/>
      <c r="T326" s="457"/>
      <c r="U326" s="457"/>
      <c r="V326" s="457"/>
      <c r="W326" s="457"/>
      <c r="X326" s="457"/>
      <c r="Y326" s="458"/>
      <c r="Z326" s="182"/>
    </row>
    <row r="327" spans="1:26" ht="20.100000000000001" customHeight="1" x14ac:dyDescent="0.15">
      <c r="A327" s="115"/>
      <c r="B327" s="115"/>
      <c r="C327" s="132"/>
      <c r="E327" s="464"/>
      <c r="F327" s="465"/>
      <c r="G327" s="385" t="s">
        <v>81</v>
      </c>
      <c r="H327" s="385"/>
      <c r="I327" s="385"/>
      <c r="J327" s="385"/>
      <c r="K327" s="385"/>
      <c r="L327" s="457"/>
      <c r="M327" s="457"/>
      <c r="N327" s="457"/>
      <c r="O327" s="457"/>
      <c r="P327" s="3"/>
      <c r="Q327" s="62"/>
      <c r="R327" s="63"/>
      <c r="S327" s="64"/>
      <c r="T327" s="457" t="s">
        <v>192</v>
      </c>
      <c r="U327" s="457"/>
      <c r="V327" s="457"/>
      <c r="W327" s="457"/>
      <c r="X327" s="457"/>
      <c r="Y327" s="458"/>
      <c r="Z327" s="182"/>
    </row>
    <row r="328" spans="1:26" ht="30" customHeight="1" x14ac:dyDescent="0.15">
      <c r="A328" s="115"/>
      <c r="B328" s="115"/>
      <c r="C328" s="132"/>
      <c r="E328" s="464"/>
      <c r="F328" s="465"/>
      <c r="G328" s="385" t="s">
        <v>82</v>
      </c>
      <c r="H328" s="385"/>
      <c r="I328" s="385"/>
      <c r="J328" s="385"/>
      <c r="K328" s="385"/>
      <c r="L328" s="457" t="s">
        <v>234</v>
      </c>
      <c r="M328" s="457"/>
      <c r="N328" s="457"/>
      <c r="O328" s="457"/>
      <c r="P328" s="3"/>
      <c r="Q328" s="62"/>
      <c r="R328" s="63"/>
      <c r="S328" s="64"/>
      <c r="T328" s="457"/>
      <c r="U328" s="457"/>
      <c r="V328" s="457"/>
      <c r="W328" s="457"/>
      <c r="X328" s="457"/>
      <c r="Y328" s="458"/>
      <c r="Z328" s="182"/>
    </row>
    <row r="329" spans="1:26" ht="30" customHeight="1" x14ac:dyDescent="0.15">
      <c r="A329" s="115"/>
      <c r="B329" s="115"/>
      <c r="C329" s="132"/>
      <c r="E329" s="464"/>
      <c r="F329" s="465"/>
      <c r="G329" s="385" t="s">
        <v>83</v>
      </c>
      <c r="H329" s="385"/>
      <c r="I329" s="385"/>
      <c r="J329" s="385"/>
      <c r="K329" s="385"/>
      <c r="L329" s="457" t="s">
        <v>235</v>
      </c>
      <c r="M329" s="457"/>
      <c r="N329" s="457"/>
      <c r="O329" s="457"/>
      <c r="P329" s="3"/>
      <c r="Q329" s="62"/>
      <c r="R329" s="63"/>
      <c r="S329" s="64"/>
      <c r="T329" s="457" t="s">
        <v>193</v>
      </c>
      <c r="U329" s="457"/>
      <c r="V329" s="457"/>
      <c r="W329" s="457"/>
      <c r="X329" s="457"/>
      <c r="Y329" s="458"/>
      <c r="Z329" s="182"/>
    </row>
    <row r="330" spans="1:26" ht="30" customHeight="1" x14ac:dyDescent="0.15">
      <c r="A330" s="115"/>
      <c r="B330" s="115"/>
      <c r="C330" s="132"/>
      <c r="E330" s="464"/>
      <c r="F330" s="465"/>
      <c r="G330" s="385" t="s">
        <v>84</v>
      </c>
      <c r="H330" s="385"/>
      <c r="I330" s="385"/>
      <c r="J330" s="385"/>
      <c r="K330" s="385"/>
      <c r="L330" s="457" t="s">
        <v>236</v>
      </c>
      <c r="M330" s="457"/>
      <c r="N330" s="457"/>
      <c r="O330" s="457"/>
      <c r="P330" s="3"/>
      <c r="Q330" s="62"/>
      <c r="R330" s="63"/>
      <c r="S330" s="64"/>
      <c r="T330" s="457" t="s">
        <v>194</v>
      </c>
      <c r="U330" s="457"/>
      <c r="V330" s="457"/>
      <c r="W330" s="457"/>
      <c r="X330" s="457"/>
      <c r="Y330" s="458"/>
      <c r="Z330" s="182"/>
    </row>
    <row r="331" spans="1:26" ht="20.100000000000001" customHeight="1" x14ac:dyDescent="0.15">
      <c r="A331" s="115"/>
      <c r="B331" s="115"/>
      <c r="C331" s="132"/>
      <c r="E331" s="464"/>
      <c r="F331" s="465"/>
      <c r="G331" s="385" t="s">
        <v>85</v>
      </c>
      <c r="H331" s="385"/>
      <c r="I331" s="385"/>
      <c r="J331" s="385"/>
      <c r="K331" s="385"/>
      <c r="L331" s="457"/>
      <c r="M331" s="457"/>
      <c r="N331" s="457"/>
      <c r="O331" s="457"/>
      <c r="P331" s="3"/>
      <c r="Q331" s="62"/>
      <c r="R331" s="63"/>
      <c r="S331" s="64"/>
      <c r="T331" s="457"/>
      <c r="U331" s="457"/>
      <c r="V331" s="457"/>
      <c r="W331" s="457"/>
      <c r="X331" s="457"/>
      <c r="Y331" s="458"/>
      <c r="Z331" s="182"/>
    </row>
    <row r="332" spans="1:26" ht="20.100000000000001" customHeight="1" x14ac:dyDescent="0.15">
      <c r="A332" s="115"/>
      <c r="B332" s="115"/>
      <c r="C332" s="132"/>
      <c r="E332" s="464"/>
      <c r="F332" s="465"/>
      <c r="G332" s="385" t="s">
        <v>86</v>
      </c>
      <c r="H332" s="385"/>
      <c r="I332" s="385"/>
      <c r="J332" s="385"/>
      <c r="K332" s="385"/>
      <c r="L332" s="457"/>
      <c r="M332" s="457"/>
      <c r="N332" s="457"/>
      <c r="O332" s="457"/>
      <c r="P332" s="3"/>
      <c r="Q332" s="62"/>
      <c r="R332" s="63"/>
      <c r="S332" s="64"/>
      <c r="T332" s="457"/>
      <c r="U332" s="457"/>
      <c r="V332" s="457"/>
      <c r="W332" s="457"/>
      <c r="X332" s="457"/>
      <c r="Y332" s="458"/>
      <c r="Z332" s="182"/>
    </row>
    <row r="333" spans="1:26" ht="20.100000000000001" customHeight="1" x14ac:dyDescent="0.15">
      <c r="A333" s="115"/>
      <c r="B333" s="115"/>
      <c r="C333" s="132"/>
      <c r="E333" s="473"/>
      <c r="F333" s="465"/>
      <c r="G333" s="461" t="s">
        <v>182</v>
      </c>
      <c r="H333" s="461"/>
      <c r="I333" s="461"/>
      <c r="J333" s="461"/>
      <c r="K333" s="461"/>
      <c r="L333" s="462" t="s">
        <v>237</v>
      </c>
      <c r="M333" s="462"/>
      <c r="N333" s="462"/>
      <c r="O333" s="462"/>
      <c r="P333" s="3"/>
      <c r="Q333" s="65"/>
      <c r="R333" s="66"/>
      <c r="S333" s="67"/>
      <c r="T333" s="462"/>
      <c r="U333" s="462"/>
      <c r="V333" s="462"/>
      <c r="W333" s="462"/>
      <c r="X333" s="462"/>
      <c r="Y333" s="463"/>
      <c r="Z333" s="182"/>
    </row>
    <row r="334" spans="1:26" ht="20.100000000000001" customHeight="1" x14ac:dyDescent="0.15">
      <c r="A334" s="115">
        <f>IFERROR(IF(AND($P341="○",TRIM($Q334)=""),1001,0),3)</f>
        <v>0</v>
      </c>
      <c r="B334" s="115"/>
      <c r="C334" s="132"/>
      <c r="E334" s="475">
        <v>4</v>
      </c>
      <c r="F334" s="476" t="s">
        <v>354</v>
      </c>
      <c r="G334" s="477" t="s">
        <v>88</v>
      </c>
      <c r="H334" s="477"/>
      <c r="I334" s="477"/>
      <c r="J334" s="477"/>
      <c r="K334" s="477"/>
      <c r="L334" s="452"/>
      <c r="M334" s="452"/>
      <c r="N334" s="452"/>
      <c r="O334" s="452"/>
      <c r="P334" s="2"/>
      <c r="Q334" s="59"/>
      <c r="R334" s="60"/>
      <c r="S334" s="61"/>
      <c r="T334" s="452" t="s">
        <v>195</v>
      </c>
      <c r="U334" s="452"/>
      <c r="V334" s="452"/>
      <c r="W334" s="452"/>
      <c r="X334" s="452"/>
      <c r="Y334" s="472"/>
      <c r="Z334" s="182"/>
    </row>
    <row r="335" spans="1:26" ht="30" customHeight="1" x14ac:dyDescent="0.15">
      <c r="A335" s="115"/>
      <c r="B335" s="115"/>
      <c r="C335" s="132"/>
      <c r="E335" s="464"/>
      <c r="F335" s="465"/>
      <c r="G335" s="385" t="s">
        <v>89</v>
      </c>
      <c r="H335" s="385"/>
      <c r="I335" s="385"/>
      <c r="J335" s="385"/>
      <c r="K335" s="385"/>
      <c r="L335" s="457" t="s">
        <v>238</v>
      </c>
      <c r="M335" s="457"/>
      <c r="N335" s="457"/>
      <c r="O335" s="457"/>
      <c r="P335" s="3"/>
      <c r="Q335" s="62"/>
      <c r="R335" s="63"/>
      <c r="S335" s="64"/>
      <c r="T335" s="457" t="s">
        <v>195</v>
      </c>
      <c r="U335" s="457"/>
      <c r="V335" s="457"/>
      <c r="W335" s="457"/>
      <c r="X335" s="457"/>
      <c r="Y335" s="458"/>
      <c r="Z335" s="182"/>
    </row>
    <row r="336" spans="1:26" ht="20.100000000000001" customHeight="1" x14ac:dyDescent="0.15">
      <c r="A336" s="115"/>
      <c r="B336" s="115"/>
      <c r="C336" s="132"/>
      <c r="E336" s="464"/>
      <c r="F336" s="465"/>
      <c r="G336" s="385" t="s">
        <v>90</v>
      </c>
      <c r="H336" s="385"/>
      <c r="I336" s="385"/>
      <c r="J336" s="385"/>
      <c r="K336" s="385"/>
      <c r="L336" s="457"/>
      <c r="M336" s="457"/>
      <c r="N336" s="457"/>
      <c r="O336" s="457"/>
      <c r="P336" s="3"/>
      <c r="Q336" s="62"/>
      <c r="R336" s="63"/>
      <c r="S336" s="64"/>
      <c r="T336" s="457" t="s">
        <v>195</v>
      </c>
      <c r="U336" s="457"/>
      <c r="V336" s="457"/>
      <c r="W336" s="457"/>
      <c r="X336" s="457"/>
      <c r="Y336" s="458"/>
      <c r="Z336" s="182"/>
    </row>
    <row r="337" spans="1:27" ht="20.100000000000001" customHeight="1" x14ac:dyDescent="0.15">
      <c r="A337" s="115"/>
      <c r="B337" s="115"/>
      <c r="C337" s="132"/>
      <c r="E337" s="464"/>
      <c r="F337" s="465"/>
      <c r="G337" s="385" t="s">
        <v>91</v>
      </c>
      <c r="H337" s="385"/>
      <c r="I337" s="385"/>
      <c r="J337" s="385"/>
      <c r="K337" s="385"/>
      <c r="L337" s="457"/>
      <c r="M337" s="457"/>
      <c r="N337" s="457"/>
      <c r="O337" s="457"/>
      <c r="P337" s="3"/>
      <c r="Q337" s="62"/>
      <c r="R337" s="63"/>
      <c r="S337" s="64"/>
      <c r="T337" s="457" t="s">
        <v>195</v>
      </c>
      <c r="U337" s="457"/>
      <c r="V337" s="457"/>
      <c r="W337" s="457"/>
      <c r="X337" s="457"/>
      <c r="Y337" s="458"/>
      <c r="Z337" s="182"/>
    </row>
    <row r="338" spans="1:27" ht="30" customHeight="1" x14ac:dyDescent="0.15">
      <c r="A338" s="115"/>
      <c r="B338" s="115"/>
      <c r="C338" s="132"/>
      <c r="E338" s="464"/>
      <c r="F338" s="465"/>
      <c r="G338" s="385" t="s">
        <v>92</v>
      </c>
      <c r="H338" s="385"/>
      <c r="I338" s="385"/>
      <c r="J338" s="385"/>
      <c r="K338" s="385"/>
      <c r="L338" s="457" t="s">
        <v>239</v>
      </c>
      <c r="M338" s="457"/>
      <c r="N338" s="457"/>
      <c r="O338" s="457"/>
      <c r="P338" s="3"/>
      <c r="Q338" s="62"/>
      <c r="R338" s="63"/>
      <c r="S338" s="64"/>
      <c r="T338" s="457" t="s">
        <v>196</v>
      </c>
      <c r="U338" s="457"/>
      <c r="V338" s="457"/>
      <c r="W338" s="457"/>
      <c r="X338" s="457"/>
      <c r="Y338" s="458"/>
      <c r="Z338" s="182"/>
    </row>
    <row r="339" spans="1:27" ht="20.100000000000001" customHeight="1" x14ac:dyDescent="0.15">
      <c r="A339" s="115"/>
      <c r="B339" s="115"/>
      <c r="C339" s="132"/>
      <c r="E339" s="464"/>
      <c r="F339" s="465"/>
      <c r="G339" s="385" t="s">
        <v>93</v>
      </c>
      <c r="H339" s="385"/>
      <c r="I339" s="385"/>
      <c r="J339" s="385"/>
      <c r="K339" s="385"/>
      <c r="L339" s="457"/>
      <c r="M339" s="457"/>
      <c r="N339" s="457"/>
      <c r="O339" s="457"/>
      <c r="P339" s="3"/>
      <c r="Q339" s="62"/>
      <c r="R339" s="63"/>
      <c r="S339" s="64"/>
      <c r="T339" s="457" t="s">
        <v>197</v>
      </c>
      <c r="U339" s="457"/>
      <c r="V339" s="457"/>
      <c r="W339" s="457"/>
      <c r="X339" s="457"/>
      <c r="Y339" s="458"/>
      <c r="Z339" s="322"/>
      <c r="AA339" s="139"/>
    </row>
    <row r="340" spans="1:27" ht="30" customHeight="1" x14ac:dyDescent="0.15">
      <c r="A340" s="115"/>
      <c r="B340" s="115"/>
      <c r="C340" s="141"/>
      <c r="D340" s="138"/>
      <c r="E340" s="464"/>
      <c r="F340" s="465"/>
      <c r="G340" s="385" t="s">
        <v>94</v>
      </c>
      <c r="H340" s="385"/>
      <c r="I340" s="385"/>
      <c r="J340" s="385"/>
      <c r="K340" s="385"/>
      <c r="L340" s="457" t="s">
        <v>240</v>
      </c>
      <c r="M340" s="457"/>
      <c r="N340" s="457"/>
      <c r="O340" s="457"/>
      <c r="P340" s="3"/>
      <c r="Q340" s="62"/>
      <c r="R340" s="63"/>
      <c r="S340" s="64"/>
      <c r="T340" s="457"/>
      <c r="U340" s="457"/>
      <c r="V340" s="457"/>
      <c r="W340" s="457"/>
      <c r="X340" s="457"/>
      <c r="Y340" s="458"/>
      <c r="Z340" s="137"/>
    </row>
    <row r="341" spans="1:27" ht="45" customHeight="1" x14ac:dyDescent="0.15">
      <c r="A341" s="115"/>
      <c r="B341" s="478"/>
      <c r="C341" s="138"/>
      <c r="D341" s="137"/>
      <c r="E341" s="473"/>
      <c r="F341" s="474"/>
      <c r="G341" s="461" t="s">
        <v>269</v>
      </c>
      <c r="H341" s="461"/>
      <c r="I341" s="461"/>
      <c r="J341" s="461"/>
      <c r="K341" s="461"/>
      <c r="L341" s="462" t="s">
        <v>241</v>
      </c>
      <c r="M341" s="462"/>
      <c r="N341" s="462"/>
      <c r="O341" s="462"/>
      <c r="P341" s="4"/>
      <c r="Q341" s="65"/>
      <c r="R341" s="66"/>
      <c r="S341" s="67"/>
      <c r="T341" s="462"/>
      <c r="U341" s="462"/>
      <c r="V341" s="462"/>
      <c r="W341" s="462"/>
      <c r="X341" s="462"/>
      <c r="Y341" s="463"/>
      <c r="Z341" s="137"/>
    </row>
    <row r="342" spans="1:27" ht="20.100000000000001" customHeight="1" x14ac:dyDescent="0.15">
      <c r="A342" s="115">
        <f>IFERROR(IF(AND($P346="○",TRIM($Q342)=""),1001,0),3)</f>
        <v>0</v>
      </c>
      <c r="B342" s="182"/>
      <c r="E342" s="475">
        <v>5</v>
      </c>
      <c r="F342" s="476" t="s">
        <v>99</v>
      </c>
      <c r="G342" s="477" t="s">
        <v>95</v>
      </c>
      <c r="H342" s="477"/>
      <c r="I342" s="477"/>
      <c r="J342" s="477"/>
      <c r="K342" s="477"/>
      <c r="L342" s="452" t="s">
        <v>242</v>
      </c>
      <c r="M342" s="452"/>
      <c r="N342" s="452"/>
      <c r="O342" s="452"/>
      <c r="P342" s="2"/>
      <c r="Q342" s="59"/>
      <c r="R342" s="60"/>
      <c r="S342" s="61"/>
      <c r="T342" s="452"/>
      <c r="U342" s="452"/>
      <c r="V342" s="452"/>
      <c r="W342" s="452"/>
      <c r="X342" s="452"/>
      <c r="Y342" s="472"/>
      <c r="Z342" s="182"/>
    </row>
    <row r="343" spans="1:27" ht="30" customHeight="1" x14ac:dyDescent="0.15">
      <c r="B343" s="182"/>
      <c r="E343" s="464"/>
      <c r="F343" s="465"/>
      <c r="G343" s="385" t="s">
        <v>96</v>
      </c>
      <c r="H343" s="385"/>
      <c r="I343" s="385"/>
      <c r="J343" s="385"/>
      <c r="K343" s="385"/>
      <c r="L343" s="457" t="s">
        <v>243</v>
      </c>
      <c r="M343" s="457"/>
      <c r="N343" s="457"/>
      <c r="O343" s="457"/>
      <c r="P343" s="3"/>
      <c r="Q343" s="62"/>
      <c r="R343" s="63"/>
      <c r="S343" s="64"/>
      <c r="T343" s="457"/>
      <c r="U343" s="457"/>
      <c r="V343" s="457"/>
      <c r="W343" s="457"/>
      <c r="X343" s="457"/>
      <c r="Y343" s="458"/>
      <c r="Z343" s="182"/>
    </row>
    <row r="344" spans="1:27" ht="30" customHeight="1" x14ac:dyDescent="0.15">
      <c r="B344" s="182"/>
      <c r="E344" s="464"/>
      <c r="F344" s="465"/>
      <c r="G344" s="385" t="s">
        <v>97</v>
      </c>
      <c r="H344" s="385"/>
      <c r="I344" s="385"/>
      <c r="J344" s="385"/>
      <c r="K344" s="385"/>
      <c r="L344" s="457" t="s">
        <v>244</v>
      </c>
      <c r="M344" s="457"/>
      <c r="N344" s="457"/>
      <c r="O344" s="457"/>
      <c r="P344" s="3"/>
      <c r="Q344" s="62"/>
      <c r="R344" s="63"/>
      <c r="S344" s="64"/>
      <c r="T344" s="457"/>
      <c r="U344" s="457"/>
      <c r="V344" s="457"/>
      <c r="W344" s="457"/>
      <c r="X344" s="457"/>
      <c r="Y344" s="458"/>
      <c r="Z344" s="182"/>
    </row>
    <row r="345" spans="1:27" ht="30" customHeight="1" x14ac:dyDescent="0.15">
      <c r="B345" s="182"/>
      <c r="E345" s="464"/>
      <c r="F345" s="465"/>
      <c r="G345" s="385" t="s">
        <v>98</v>
      </c>
      <c r="H345" s="385"/>
      <c r="I345" s="385"/>
      <c r="J345" s="385"/>
      <c r="K345" s="385"/>
      <c r="L345" s="457" t="s">
        <v>245</v>
      </c>
      <c r="M345" s="457"/>
      <c r="N345" s="457"/>
      <c r="O345" s="457"/>
      <c r="P345" s="3"/>
      <c r="Q345" s="62"/>
      <c r="R345" s="63"/>
      <c r="S345" s="64"/>
      <c r="T345" s="457"/>
      <c r="U345" s="457"/>
      <c r="V345" s="457"/>
      <c r="W345" s="457"/>
      <c r="X345" s="457"/>
      <c r="Y345" s="458"/>
      <c r="Z345" s="182"/>
    </row>
    <row r="346" spans="1:27" ht="20.100000000000001" customHeight="1" x14ac:dyDescent="0.15">
      <c r="B346" s="182"/>
      <c r="E346" s="473"/>
      <c r="F346" s="474"/>
      <c r="G346" s="461" t="s">
        <v>269</v>
      </c>
      <c r="H346" s="461"/>
      <c r="I346" s="461"/>
      <c r="J346" s="461"/>
      <c r="K346" s="461"/>
      <c r="L346" s="479" t="s">
        <v>246</v>
      </c>
      <c r="M346" s="479"/>
      <c r="N346" s="479"/>
      <c r="O346" s="479"/>
      <c r="P346" s="6"/>
      <c r="Q346" s="65"/>
      <c r="R346" s="66"/>
      <c r="S346" s="67"/>
      <c r="T346" s="462"/>
      <c r="U346" s="462"/>
      <c r="V346" s="462"/>
      <c r="W346" s="462"/>
      <c r="X346" s="462"/>
      <c r="Y346" s="463"/>
      <c r="Z346" s="182"/>
    </row>
    <row r="347" spans="1:27" ht="20.100000000000001" customHeight="1" x14ac:dyDescent="0.15">
      <c r="A347" s="115">
        <f>IFERROR(IF(AND($P355="○",TRIM($Q347)=""),1001,0),3)</f>
        <v>0</v>
      </c>
      <c r="B347" s="182"/>
      <c r="E347" s="480">
        <v>6</v>
      </c>
      <c r="F347" s="481" t="s">
        <v>353</v>
      </c>
      <c r="G347" s="477" t="s">
        <v>100</v>
      </c>
      <c r="H347" s="477"/>
      <c r="I347" s="477"/>
      <c r="J347" s="477"/>
      <c r="K347" s="477"/>
      <c r="L347" s="453" t="s">
        <v>247</v>
      </c>
      <c r="M347" s="453"/>
      <c r="N347" s="453"/>
      <c r="O347" s="453"/>
      <c r="P347" s="9"/>
      <c r="Q347" s="59"/>
      <c r="R347" s="60"/>
      <c r="S347" s="61"/>
      <c r="T347" s="452"/>
      <c r="U347" s="452"/>
      <c r="V347" s="452"/>
      <c r="W347" s="452"/>
      <c r="X347" s="452"/>
      <c r="Y347" s="472"/>
      <c r="Z347" s="182"/>
    </row>
    <row r="348" spans="1:27" ht="45" customHeight="1" x14ac:dyDescent="0.15">
      <c r="B348" s="182"/>
      <c r="E348" s="482"/>
      <c r="F348" s="483"/>
      <c r="G348" s="385" t="s">
        <v>101</v>
      </c>
      <c r="H348" s="385"/>
      <c r="I348" s="385"/>
      <c r="J348" s="385"/>
      <c r="K348" s="385"/>
      <c r="L348" s="457" t="s">
        <v>248</v>
      </c>
      <c r="M348" s="457"/>
      <c r="N348" s="457"/>
      <c r="O348" s="457"/>
      <c r="P348" s="10"/>
      <c r="Q348" s="62"/>
      <c r="R348" s="63"/>
      <c r="S348" s="64"/>
      <c r="T348" s="457"/>
      <c r="U348" s="457"/>
      <c r="V348" s="457"/>
      <c r="W348" s="457"/>
      <c r="X348" s="457"/>
      <c r="Y348" s="458"/>
      <c r="Z348" s="182"/>
    </row>
    <row r="349" spans="1:27" ht="20.100000000000001" customHeight="1" x14ac:dyDescent="0.15">
      <c r="B349" s="182"/>
      <c r="E349" s="482"/>
      <c r="F349" s="483"/>
      <c r="G349" s="385" t="s">
        <v>102</v>
      </c>
      <c r="H349" s="385"/>
      <c r="I349" s="385"/>
      <c r="J349" s="385"/>
      <c r="K349" s="385"/>
      <c r="L349" s="457" t="s">
        <v>249</v>
      </c>
      <c r="M349" s="457"/>
      <c r="N349" s="457"/>
      <c r="O349" s="457"/>
      <c r="P349" s="10"/>
      <c r="Q349" s="62"/>
      <c r="R349" s="63"/>
      <c r="S349" s="64"/>
      <c r="T349" s="457"/>
      <c r="U349" s="457"/>
      <c r="V349" s="457"/>
      <c r="W349" s="457"/>
      <c r="X349" s="457"/>
      <c r="Y349" s="458"/>
      <c r="Z349" s="182"/>
    </row>
    <row r="350" spans="1:27" ht="30" customHeight="1" x14ac:dyDescent="0.15">
      <c r="B350" s="182"/>
      <c r="E350" s="482"/>
      <c r="F350" s="483"/>
      <c r="G350" s="385" t="s">
        <v>103</v>
      </c>
      <c r="H350" s="385"/>
      <c r="I350" s="385"/>
      <c r="J350" s="385"/>
      <c r="K350" s="385"/>
      <c r="L350" s="457" t="s">
        <v>250</v>
      </c>
      <c r="M350" s="457"/>
      <c r="N350" s="457"/>
      <c r="O350" s="457"/>
      <c r="P350" s="10"/>
      <c r="Q350" s="62"/>
      <c r="R350" s="63"/>
      <c r="S350" s="64"/>
      <c r="T350" s="457"/>
      <c r="U350" s="457"/>
      <c r="V350" s="457"/>
      <c r="W350" s="457"/>
      <c r="X350" s="457"/>
      <c r="Y350" s="458"/>
      <c r="Z350" s="182"/>
    </row>
    <row r="351" spans="1:27" ht="30" customHeight="1" x14ac:dyDescent="0.15">
      <c r="B351" s="182"/>
      <c r="E351" s="482"/>
      <c r="F351" s="483"/>
      <c r="G351" s="385" t="s">
        <v>104</v>
      </c>
      <c r="H351" s="385"/>
      <c r="I351" s="385"/>
      <c r="J351" s="385"/>
      <c r="K351" s="385"/>
      <c r="L351" s="457" t="s">
        <v>251</v>
      </c>
      <c r="M351" s="457"/>
      <c r="N351" s="457"/>
      <c r="O351" s="457"/>
      <c r="P351" s="10"/>
      <c r="Q351" s="62"/>
      <c r="R351" s="63"/>
      <c r="S351" s="64"/>
      <c r="T351" s="457"/>
      <c r="U351" s="457"/>
      <c r="V351" s="457"/>
      <c r="W351" s="457"/>
      <c r="X351" s="457"/>
      <c r="Y351" s="458"/>
      <c r="Z351" s="182"/>
    </row>
    <row r="352" spans="1:27" ht="30" customHeight="1" x14ac:dyDescent="0.15">
      <c r="B352" s="182"/>
      <c r="E352" s="482"/>
      <c r="F352" s="483"/>
      <c r="G352" s="385" t="s">
        <v>105</v>
      </c>
      <c r="H352" s="385"/>
      <c r="I352" s="385"/>
      <c r="J352" s="385"/>
      <c r="K352" s="385"/>
      <c r="L352" s="457" t="s">
        <v>252</v>
      </c>
      <c r="M352" s="457"/>
      <c r="N352" s="457"/>
      <c r="O352" s="457"/>
      <c r="P352" s="10"/>
      <c r="Q352" s="62"/>
      <c r="R352" s="63"/>
      <c r="S352" s="64"/>
      <c r="T352" s="457"/>
      <c r="U352" s="457"/>
      <c r="V352" s="457"/>
      <c r="W352" s="457"/>
      <c r="X352" s="457"/>
      <c r="Y352" s="458"/>
      <c r="Z352" s="182"/>
    </row>
    <row r="353" spans="1:26" ht="20.100000000000001" customHeight="1" x14ac:dyDescent="0.15">
      <c r="B353" s="182"/>
      <c r="E353" s="482"/>
      <c r="F353" s="483"/>
      <c r="G353" s="385" t="s">
        <v>106</v>
      </c>
      <c r="H353" s="385"/>
      <c r="I353" s="385"/>
      <c r="J353" s="385"/>
      <c r="K353" s="385"/>
      <c r="L353" s="457"/>
      <c r="M353" s="457"/>
      <c r="N353" s="457"/>
      <c r="O353" s="457"/>
      <c r="P353" s="10"/>
      <c r="Q353" s="62"/>
      <c r="R353" s="63"/>
      <c r="S353" s="64"/>
      <c r="T353" s="457"/>
      <c r="U353" s="457"/>
      <c r="V353" s="457"/>
      <c r="W353" s="457"/>
      <c r="X353" s="457"/>
      <c r="Y353" s="458"/>
      <c r="Z353" s="182"/>
    </row>
    <row r="354" spans="1:26" ht="20.100000000000001" customHeight="1" x14ac:dyDescent="0.15">
      <c r="B354" s="182"/>
      <c r="E354" s="482"/>
      <c r="F354" s="386"/>
      <c r="G354" s="385" t="s">
        <v>107</v>
      </c>
      <c r="H354" s="385"/>
      <c r="I354" s="385"/>
      <c r="J354" s="385"/>
      <c r="K354" s="385"/>
      <c r="L354" s="457" t="s">
        <v>253</v>
      </c>
      <c r="M354" s="457"/>
      <c r="N354" s="457"/>
      <c r="O354" s="457"/>
      <c r="P354" s="10"/>
      <c r="Q354" s="62"/>
      <c r="R354" s="63"/>
      <c r="S354" s="64"/>
      <c r="T354" s="457"/>
      <c r="U354" s="457"/>
      <c r="V354" s="457"/>
      <c r="W354" s="457"/>
      <c r="X354" s="457"/>
      <c r="Y354" s="458"/>
      <c r="Z354" s="182"/>
    </row>
    <row r="355" spans="1:26" ht="20.100000000000001" customHeight="1" x14ac:dyDescent="0.15">
      <c r="B355" s="182"/>
      <c r="E355" s="484"/>
      <c r="F355" s="485"/>
      <c r="G355" s="461" t="s">
        <v>269</v>
      </c>
      <c r="H355" s="461"/>
      <c r="I355" s="461"/>
      <c r="J355" s="461"/>
      <c r="K355" s="461"/>
      <c r="L355" s="462"/>
      <c r="M355" s="462"/>
      <c r="N355" s="462"/>
      <c r="O355" s="462"/>
      <c r="P355" s="11"/>
      <c r="Q355" s="65"/>
      <c r="R355" s="66"/>
      <c r="S355" s="67"/>
      <c r="T355" s="462"/>
      <c r="U355" s="462"/>
      <c r="V355" s="462"/>
      <c r="W355" s="462"/>
      <c r="X355" s="462"/>
      <c r="Y355" s="463"/>
      <c r="Z355" s="182"/>
    </row>
    <row r="356" spans="1:26" ht="45" customHeight="1" x14ac:dyDescent="0.15">
      <c r="A356" s="115">
        <f>IFERROR(IF(AND($P358="○",TRIM($Q356)=""),1001,0),3)</f>
        <v>0</v>
      </c>
      <c r="B356" s="182"/>
      <c r="E356" s="486">
        <v>7</v>
      </c>
      <c r="F356" s="487" t="s">
        <v>156</v>
      </c>
      <c r="G356" s="477" t="s">
        <v>108</v>
      </c>
      <c r="H356" s="477"/>
      <c r="I356" s="477"/>
      <c r="J356" s="477"/>
      <c r="K356" s="477"/>
      <c r="L356" s="452" t="s">
        <v>254</v>
      </c>
      <c r="M356" s="452"/>
      <c r="N356" s="452"/>
      <c r="O356" s="452"/>
      <c r="P356" s="2"/>
      <c r="Q356" s="59"/>
      <c r="R356" s="60"/>
      <c r="S356" s="61"/>
      <c r="T356" s="452"/>
      <c r="U356" s="452"/>
      <c r="V356" s="452"/>
      <c r="W356" s="452"/>
      <c r="X356" s="452"/>
      <c r="Y356" s="472"/>
      <c r="Z356" s="182"/>
    </row>
    <row r="357" spans="1:26" ht="20.100000000000001" customHeight="1" x14ac:dyDescent="0.15">
      <c r="B357" s="182"/>
      <c r="E357" s="488"/>
      <c r="F357" s="489"/>
      <c r="G357" s="385" t="s">
        <v>109</v>
      </c>
      <c r="H357" s="385"/>
      <c r="I357" s="385"/>
      <c r="J357" s="385"/>
      <c r="K357" s="385"/>
      <c r="L357" s="457"/>
      <c r="M357" s="457"/>
      <c r="N357" s="457"/>
      <c r="O357" s="457"/>
      <c r="P357" s="10"/>
      <c r="Q357" s="62"/>
      <c r="R357" s="63"/>
      <c r="S357" s="64"/>
      <c r="T357" s="457"/>
      <c r="U357" s="457"/>
      <c r="V357" s="457"/>
      <c r="W357" s="457"/>
      <c r="X357" s="457"/>
      <c r="Y357" s="458"/>
      <c r="Z357" s="182"/>
    </row>
    <row r="358" spans="1:26" ht="20.100000000000001" customHeight="1" x14ac:dyDescent="0.15">
      <c r="B358" s="182"/>
      <c r="E358" s="490"/>
      <c r="F358" s="491"/>
      <c r="G358" s="492" t="s">
        <v>268</v>
      </c>
      <c r="H358" s="492"/>
      <c r="I358" s="492"/>
      <c r="J358" s="492"/>
      <c r="K358" s="492"/>
      <c r="L358" s="479"/>
      <c r="M358" s="479"/>
      <c r="N358" s="479"/>
      <c r="O358" s="479"/>
      <c r="P358" s="4"/>
      <c r="Q358" s="65"/>
      <c r="R358" s="66"/>
      <c r="S358" s="67"/>
      <c r="T358" s="479"/>
      <c r="U358" s="479"/>
      <c r="V358" s="479"/>
      <c r="W358" s="479"/>
      <c r="X358" s="479"/>
      <c r="Y358" s="493"/>
      <c r="Z358" s="182"/>
    </row>
    <row r="359" spans="1:26" ht="30" customHeight="1" x14ac:dyDescent="0.15">
      <c r="A359" s="115">
        <f>IFERROR(IF(AND($P362="○",TRIM($Q359)=""),1001,0),3)</f>
        <v>0</v>
      </c>
      <c r="B359" s="182"/>
      <c r="E359" s="486">
        <v>8</v>
      </c>
      <c r="F359" s="494" t="s">
        <v>113</v>
      </c>
      <c r="G359" s="381" t="s">
        <v>110</v>
      </c>
      <c r="H359" s="381"/>
      <c r="I359" s="381"/>
      <c r="J359" s="381"/>
      <c r="K359" s="381"/>
      <c r="L359" s="453" t="s">
        <v>255</v>
      </c>
      <c r="M359" s="453"/>
      <c r="N359" s="453"/>
      <c r="O359" s="453"/>
      <c r="P359" s="9"/>
      <c r="Q359" s="59"/>
      <c r="R359" s="60"/>
      <c r="S359" s="61"/>
      <c r="T359" s="453" t="s">
        <v>198</v>
      </c>
      <c r="U359" s="453"/>
      <c r="V359" s="453"/>
      <c r="W359" s="453"/>
      <c r="X359" s="453"/>
      <c r="Y359" s="454"/>
      <c r="Z359" s="182"/>
    </row>
    <row r="360" spans="1:26" ht="30" customHeight="1" x14ac:dyDescent="0.15">
      <c r="B360" s="182"/>
      <c r="E360" s="488"/>
      <c r="F360" s="495"/>
      <c r="G360" s="385" t="s">
        <v>111</v>
      </c>
      <c r="H360" s="385"/>
      <c r="I360" s="385"/>
      <c r="J360" s="385"/>
      <c r="K360" s="385"/>
      <c r="L360" s="457" t="s">
        <v>256</v>
      </c>
      <c r="M360" s="457"/>
      <c r="N360" s="457"/>
      <c r="O360" s="457"/>
      <c r="P360" s="10"/>
      <c r="Q360" s="62"/>
      <c r="R360" s="63"/>
      <c r="S360" s="64"/>
      <c r="T360" s="457" t="s">
        <v>199</v>
      </c>
      <c r="U360" s="457"/>
      <c r="V360" s="457"/>
      <c r="W360" s="457"/>
      <c r="X360" s="457"/>
      <c r="Y360" s="458"/>
      <c r="Z360" s="182"/>
    </row>
    <row r="361" spans="1:26" ht="30" customHeight="1" x14ac:dyDescent="0.15">
      <c r="B361" s="182"/>
      <c r="E361" s="488"/>
      <c r="F361" s="495"/>
      <c r="G361" s="385" t="s">
        <v>112</v>
      </c>
      <c r="H361" s="385"/>
      <c r="I361" s="385"/>
      <c r="J361" s="385"/>
      <c r="K361" s="385"/>
      <c r="L361" s="457" t="s">
        <v>257</v>
      </c>
      <c r="M361" s="457"/>
      <c r="N361" s="457"/>
      <c r="O361" s="457"/>
      <c r="P361" s="10"/>
      <c r="Q361" s="62"/>
      <c r="R361" s="63"/>
      <c r="S361" s="64"/>
      <c r="T361" s="457"/>
      <c r="U361" s="457"/>
      <c r="V361" s="457"/>
      <c r="W361" s="457"/>
      <c r="X361" s="457"/>
      <c r="Y361" s="458"/>
      <c r="Z361" s="182"/>
    </row>
    <row r="362" spans="1:26" ht="20.100000000000001" customHeight="1" x14ac:dyDescent="0.15">
      <c r="B362" s="182"/>
      <c r="E362" s="490"/>
      <c r="F362" s="496"/>
      <c r="G362" s="461" t="s">
        <v>181</v>
      </c>
      <c r="H362" s="461"/>
      <c r="I362" s="461"/>
      <c r="J362" s="461"/>
      <c r="K362" s="461"/>
      <c r="L362" s="479" t="s">
        <v>258</v>
      </c>
      <c r="M362" s="479"/>
      <c r="N362" s="479"/>
      <c r="O362" s="479"/>
      <c r="P362" s="11"/>
      <c r="Q362" s="65"/>
      <c r="R362" s="66"/>
      <c r="S362" s="67"/>
      <c r="T362" s="462"/>
      <c r="U362" s="462"/>
      <c r="V362" s="462"/>
      <c r="W362" s="462"/>
      <c r="X362" s="462"/>
      <c r="Y362" s="463"/>
      <c r="Z362" s="182"/>
    </row>
    <row r="363" spans="1:26" ht="30" customHeight="1" x14ac:dyDescent="0.15">
      <c r="A363" s="115">
        <f>IFERROR(IF(AND($P376="○",TRIM($Q363)=""),1001,0),3)</f>
        <v>0</v>
      </c>
      <c r="B363" s="182"/>
      <c r="E363" s="488">
        <v>9</v>
      </c>
      <c r="F363" s="483" t="s">
        <v>127</v>
      </c>
      <c r="G363" s="477" t="s">
        <v>114</v>
      </c>
      <c r="H363" s="477"/>
      <c r="I363" s="477"/>
      <c r="J363" s="477"/>
      <c r="K363" s="477"/>
      <c r="L363" s="453" t="s">
        <v>259</v>
      </c>
      <c r="M363" s="453"/>
      <c r="N363" s="453"/>
      <c r="O363" s="453"/>
      <c r="P363" s="5"/>
      <c r="Q363" s="59"/>
      <c r="R363" s="60"/>
      <c r="S363" s="61"/>
      <c r="T363" s="452" t="s">
        <v>200</v>
      </c>
      <c r="U363" s="452"/>
      <c r="V363" s="452"/>
      <c r="W363" s="452"/>
      <c r="X363" s="452"/>
      <c r="Y363" s="472"/>
      <c r="Z363" s="182"/>
    </row>
    <row r="364" spans="1:26" ht="20.100000000000001" customHeight="1" x14ac:dyDescent="0.15">
      <c r="B364" s="182"/>
      <c r="E364" s="488"/>
      <c r="F364" s="483"/>
      <c r="G364" s="385" t="s">
        <v>115</v>
      </c>
      <c r="H364" s="385"/>
      <c r="I364" s="385"/>
      <c r="J364" s="385"/>
      <c r="K364" s="385"/>
      <c r="L364" s="457"/>
      <c r="M364" s="457"/>
      <c r="N364" s="457"/>
      <c r="O364" s="457"/>
      <c r="P364" s="10"/>
      <c r="Q364" s="62"/>
      <c r="R364" s="63"/>
      <c r="S364" s="64"/>
      <c r="T364" s="457"/>
      <c r="U364" s="457"/>
      <c r="V364" s="457"/>
      <c r="W364" s="457"/>
      <c r="X364" s="457"/>
      <c r="Y364" s="458"/>
      <c r="Z364" s="182"/>
    </row>
    <row r="365" spans="1:26" ht="20.100000000000001" customHeight="1" x14ac:dyDescent="0.15">
      <c r="B365" s="182"/>
      <c r="E365" s="488"/>
      <c r="F365" s="483"/>
      <c r="G365" s="385" t="s">
        <v>116</v>
      </c>
      <c r="H365" s="385"/>
      <c r="I365" s="385"/>
      <c r="J365" s="385"/>
      <c r="K365" s="385"/>
      <c r="L365" s="457" t="s">
        <v>260</v>
      </c>
      <c r="M365" s="457"/>
      <c r="N365" s="457"/>
      <c r="O365" s="457"/>
      <c r="P365" s="10"/>
      <c r="Q365" s="62"/>
      <c r="R365" s="63"/>
      <c r="S365" s="64"/>
      <c r="T365" s="457" t="s">
        <v>201</v>
      </c>
      <c r="U365" s="457"/>
      <c r="V365" s="457"/>
      <c r="W365" s="457"/>
      <c r="X365" s="457"/>
      <c r="Y365" s="458"/>
      <c r="Z365" s="182"/>
    </row>
    <row r="366" spans="1:26" ht="20.100000000000001" customHeight="1" x14ac:dyDescent="0.15">
      <c r="B366" s="182"/>
      <c r="E366" s="488"/>
      <c r="F366" s="483"/>
      <c r="G366" s="385" t="s">
        <v>117</v>
      </c>
      <c r="H366" s="385"/>
      <c r="I366" s="385"/>
      <c r="J366" s="385"/>
      <c r="K366" s="385"/>
      <c r="L366" s="457"/>
      <c r="M366" s="457"/>
      <c r="N366" s="457"/>
      <c r="O366" s="457"/>
      <c r="P366" s="10"/>
      <c r="Q366" s="62"/>
      <c r="R366" s="63"/>
      <c r="S366" s="64"/>
      <c r="T366" s="457" t="s">
        <v>202</v>
      </c>
      <c r="U366" s="457"/>
      <c r="V366" s="457"/>
      <c r="W366" s="457"/>
      <c r="X366" s="457"/>
      <c r="Y366" s="458"/>
      <c r="Z366" s="182"/>
    </row>
    <row r="367" spans="1:26" ht="20.100000000000001" customHeight="1" x14ac:dyDescent="0.15">
      <c r="B367" s="182"/>
      <c r="E367" s="488"/>
      <c r="F367" s="483"/>
      <c r="G367" s="385" t="s">
        <v>118</v>
      </c>
      <c r="H367" s="385"/>
      <c r="I367" s="385"/>
      <c r="J367" s="385"/>
      <c r="K367" s="385"/>
      <c r="L367" s="457" t="s">
        <v>261</v>
      </c>
      <c r="M367" s="457"/>
      <c r="N367" s="457"/>
      <c r="O367" s="457"/>
      <c r="P367" s="10"/>
      <c r="Q367" s="62"/>
      <c r="R367" s="63"/>
      <c r="S367" s="64"/>
      <c r="T367" s="457"/>
      <c r="U367" s="457"/>
      <c r="V367" s="457"/>
      <c r="W367" s="457"/>
      <c r="X367" s="457"/>
      <c r="Y367" s="458"/>
      <c r="Z367" s="182"/>
    </row>
    <row r="368" spans="1:26" ht="20.100000000000001" customHeight="1" x14ac:dyDescent="0.15">
      <c r="B368" s="182"/>
      <c r="E368" s="488"/>
      <c r="F368" s="483"/>
      <c r="G368" s="385" t="s">
        <v>119</v>
      </c>
      <c r="H368" s="385"/>
      <c r="I368" s="385"/>
      <c r="J368" s="385"/>
      <c r="K368" s="385"/>
      <c r="L368" s="457" t="s">
        <v>262</v>
      </c>
      <c r="M368" s="457"/>
      <c r="N368" s="457"/>
      <c r="O368" s="457"/>
      <c r="P368" s="10"/>
      <c r="Q368" s="62"/>
      <c r="R368" s="63"/>
      <c r="S368" s="64"/>
      <c r="T368" s="457"/>
      <c r="U368" s="457"/>
      <c r="V368" s="457"/>
      <c r="W368" s="457"/>
      <c r="X368" s="457"/>
      <c r="Y368" s="458"/>
      <c r="Z368" s="182"/>
    </row>
    <row r="369" spans="1:27" ht="30" customHeight="1" x14ac:dyDescent="0.15">
      <c r="B369" s="182"/>
      <c r="E369" s="488"/>
      <c r="F369" s="483"/>
      <c r="G369" s="385" t="s">
        <v>120</v>
      </c>
      <c r="H369" s="385"/>
      <c r="I369" s="385"/>
      <c r="J369" s="385"/>
      <c r="K369" s="385"/>
      <c r="L369" s="457" t="s">
        <v>263</v>
      </c>
      <c r="M369" s="457"/>
      <c r="N369" s="457"/>
      <c r="O369" s="457"/>
      <c r="P369" s="10"/>
      <c r="Q369" s="62"/>
      <c r="R369" s="63"/>
      <c r="S369" s="64"/>
      <c r="T369" s="457"/>
      <c r="U369" s="457"/>
      <c r="V369" s="457"/>
      <c r="W369" s="457"/>
      <c r="X369" s="457"/>
      <c r="Y369" s="458"/>
      <c r="Z369" s="182"/>
    </row>
    <row r="370" spans="1:27" ht="20.100000000000001" customHeight="1" x14ac:dyDescent="0.15">
      <c r="B370" s="182"/>
      <c r="E370" s="488"/>
      <c r="F370" s="483"/>
      <c r="G370" s="385" t="s">
        <v>121</v>
      </c>
      <c r="H370" s="385"/>
      <c r="I370" s="385"/>
      <c r="J370" s="385"/>
      <c r="K370" s="385"/>
      <c r="L370" s="457"/>
      <c r="M370" s="457"/>
      <c r="N370" s="457"/>
      <c r="O370" s="457"/>
      <c r="P370" s="10"/>
      <c r="Q370" s="62"/>
      <c r="R370" s="63"/>
      <c r="S370" s="64"/>
      <c r="T370" s="457" t="s">
        <v>203</v>
      </c>
      <c r="U370" s="457"/>
      <c r="V370" s="457"/>
      <c r="W370" s="457"/>
      <c r="X370" s="457"/>
      <c r="Y370" s="458"/>
      <c r="Z370" s="182"/>
    </row>
    <row r="371" spans="1:27" ht="20.100000000000001" customHeight="1" x14ac:dyDescent="0.15">
      <c r="B371" s="182"/>
      <c r="E371" s="488"/>
      <c r="F371" s="483"/>
      <c r="G371" s="385" t="s">
        <v>122</v>
      </c>
      <c r="H371" s="385"/>
      <c r="I371" s="385"/>
      <c r="J371" s="385"/>
      <c r="K371" s="385"/>
      <c r="L371" s="457"/>
      <c r="M371" s="457"/>
      <c r="N371" s="457"/>
      <c r="O371" s="457"/>
      <c r="P371" s="10"/>
      <c r="Q371" s="62"/>
      <c r="R371" s="63"/>
      <c r="S371" s="64"/>
      <c r="T371" s="457"/>
      <c r="U371" s="457"/>
      <c r="V371" s="457"/>
      <c r="W371" s="457"/>
      <c r="X371" s="457"/>
      <c r="Y371" s="458"/>
      <c r="Z371" s="182"/>
    </row>
    <row r="372" spans="1:27" ht="20.100000000000001" customHeight="1" x14ac:dyDescent="0.15">
      <c r="B372" s="182"/>
      <c r="E372" s="488"/>
      <c r="F372" s="483"/>
      <c r="G372" s="385" t="s">
        <v>123</v>
      </c>
      <c r="H372" s="385"/>
      <c r="I372" s="385"/>
      <c r="J372" s="385"/>
      <c r="K372" s="385"/>
      <c r="L372" s="457" t="s">
        <v>264</v>
      </c>
      <c r="M372" s="457"/>
      <c r="N372" s="457"/>
      <c r="O372" s="457"/>
      <c r="P372" s="10"/>
      <c r="Q372" s="62"/>
      <c r="R372" s="63"/>
      <c r="S372" s="64"/>
      <c r="T372" s="457"/>
      <c r="U372" s="457"/>
      <c r="V372" s="457"/>
      <c r="W372" s="457"/>
      <c r="X372" s="457"/>
      <c r="Y372" s="458"/>
      <c r="Z372" s="182"/>
    </row>
    <row r="373" spans="1:27" ht="20.100000000000001" customHeight="1" x14ac:dyDescent="0.15">
      <c r="B373" s="182"/>
      <c r="E373" s="488"/>
      <c r="F373" s="483"/>
      <c r="G373" s="385" t="s">
        <v>124</v>
      </c>
      <c r="H373" s="385"/>
      <c r="I373" s="385"/>
      <c r="J373" s="385"/>
      <c r="K373" s="385"/>
      <c r="L373" s="457"/>
      <c r="M373" s="457"/>
      <c r="N373" s="457"/>
      <c r="O373" s="457"/>
      <c r="P373" s="10"/>
      <c r="Q373" s="62"/>
      <c r="R373" s="63"/>
      <c r="S373" s="64"/>
      <c r="T373" s="457" t="s">
        <v>204</v>
      </c>
      <c r="U373" s="457"/>
      <c r="V373" s="457"/>
      <c r="W373" s="457"/>
      <c r="X373" s="457"/>
      <c r="Y373" s="458"/>
      <c r="Z373" s="182"/>
    </row>
    <row r="374" spans="1:27" ht="20.100000000000001" customHeight="1" x14ac:dyDescent="0.15">
      <c r="B374" s="182"/>
      <c r="E374" s="488"/>
      <c r="F374" s="483"/>
      <c r="G374" s="385" t="s">
        <v>125</v>
      </c>
      <c r="H374" s="385"/>
      <c r="I374" s="385"/>
      <c r="J374" s="385"/>
      <c r="K374" s="385"/>
      <c r="L374" s="457" t="s">
        <v>265</v>
      </c>
      <c r="M374" s="457"/>
      <c r="N374" s="457"/>
      <c r="O374" s="457"/>
      <c r="P374" s="10"/>
      <c r="Q374" s="62"/>
      <c r="R374" s="63"/>
      <c r="S374" s="64"/>
      <c r="T374" s="457"/>
      <c r="U374" s="457"/>
      <c r="V374" s="457"/>
      <c r="W374" s="457"/>
      <c r="X374" s="457"/>
      <c r="Y374" s="458"/>
      <c r="Z374" s="182"/>
    </row>
    <row r="375" spans="1:27" ht="20.100000000000001" customHeight="1" x14ac:dyDescent="0.15">
      <c r="B375" s="182"/>
      <c r="E375" s="488"/>
      <c r="F375" s="483"/>
      <c r="G375" s="385" t="s">
        <v>126</v>
      </c>
      <c r="H375" s="385"/>
      <c r="I375" s="385"/>
      <c r="J375" s="385"/>
      <c r="K375" s="385"/>
      <c r="L375" s="457" t="s">
        <v>266</v>
      </c>
      <c r="M375" s="457"/>
      <c r="N375" s="457"/>
      <c r="O375" s="457"/>
      <c r="P375" s="10"/>
      <c r="Q375" s="62"/>
      <c r="R375" s="63"/>
      <c r="S375" s="64"/>
      <c r="T375" s="457"/>
      <c r="U375" s="457"/>
      <c r="V375" s="457"/>
      <c r="W375" s="457"/>
      <c r="X375" s="457"/>
      <c r="Y375" s="458"/>
      <c r="Z375" s="182"/>
    </row>
    <row r="376" spans="1:27" ht="20.100000000000001" customHeight="1" x14ac:dyDescent="0.15">
      <c r="B376" s="182"/>
      <c r="E376" s="490"/>
      <c r="F376" s="485"/>
      <c r="G376" s="497" t="s">
        <v>269</v>
      </c>
      <c r="H376" s="404"/>
      <c r="I376" s="404"/>
      <c r="J376" s="404"/>
      <c r="K376" s="405"/>
      <c r="L376" s="469" t="s">
        <v>267</v>
      </c>
      <c r="M376" s="470"/>
      <c r="N376" s="470"/>
      <c r="O376" s="471"/>
      <c r="P376" s="12"/>
      <c r="Q376" s="65"/>
      <c r="R376" s="66"/>
      <c r="S376" s="67"/>
      <c r="T376" s="479"/>
      <c r="U376" s="479"/>
      <c r="V376" s="479"/>
      <c r="W376" s="479"/>
      <c r="X376" s="479"/>
      <c r="Y376" s="493"/>
      <c r="Z376" s="182"/>
    </row>
    <row r="377" spans="1:27" ht="20.100000000000001" customHeight="1" x14ac:dyDescent="0.15">
      <c r="B377" s="182"/>
      <c r="E377" s="157"/>
      <c r="G377" s="498"/>
      <c r="H377" s="498"/>
      <c r="I377" s="498"/>
      <c r="J377" s="498"/>
      <c r="K377" s="498"/>
      <c r="L377" s="498"/>
      <c r="M377" s="498"/>
      <c r="N377" s="498"/>
      <c r="O377" s="499"/>
      <c r="P377" s="499"/>
      <c r="Q377" s="499"/>
      <c r="R377" s="499"/>
      <c r="S377" s="499"/>
      <c r="T377" s="499"/>
      <c r="U377" s="499"/>
      <c r="V377" s="499"/>
      <c r="W377" s="499"/>
      <c r="X377" s="500"/>
      <c r="Y377" s="500"/>
      <c r="Z377" s="182"/>
    </row>
    <row r="378" spans="1:27" ht="20.100000000000001" customHeight="1" x14ac:dyDescent="0.15">
      <c r="B378" s="182"/>
      <c r="C378" s="194"/>
      <c r="D378" s="195"/>
      <c r="E378" s="501"/>
      <c r="F378" s="502"/>
      <c r="G378" s="502"/>
      <c r="H378" s="502"/>
      <c r="I378" s="502"/>
      <c r="J378" s="502"/>
      <c r="K378" s="502"/>
      <c r="L378" s="503"/>
      <c r="M378" s="503"/>
      <c r="N378" s="503"/>
      <c r="O378" s="195"/>
      <c r="P378" s="195"/>
      <c r="Q378" s="195"/>
      <c r="R378" s="195"/>
      <c r="S378" s="195"/>
      <c r="T378" s="195"/>
      <c r="U378" s="195"/>
      <c r="V378" s="195"/>
      <c r="W378" s="195"/>
      <c r="X378" s="504"/>
      <c r="Y378" s="504"/>
      <c r="Z378" s="505"/>
    </row>
    <row r="379" spans="1:27" ht="20.100000000000001" customHeight="1" x14ac:dyDescent="0.15">
      <c r="E379" s="506"/>
      <c r="F379" s="367"/>
      <c r="G379" s="367"/>
      <c r="H379" s="367"/>
      <c r="I379" s="367"/>
      <c r="J379" s="367"/>
      <c r="K379" s="367"/>
      <c r="L379" s="507"/>
      <c r="M379" s="507"/>
      <c r="N379" s="507"/>
      <c r="X379" s="508"/>
      <c r="Y379" s="508"/>
    </row>
    <row r="380" spans="1:27" ht="20.100000000000001" customHeight="1" x14ac:dyDescent="0.15">
      <c r="A380" s="115"/>
      <c r="B380" s="115"/>
      <c r="C380" s="138"/>
      <c r="D380" s="138"/>
      <c r="E380" s="138"/>
      <c r="F380" s="138"/>
      <c r="G380" s="138"/>
      <c r="H380" s="138"/>
      <c r="I380" s="138"/>
      <c r="J380" s="157"/>
      <c r="K380" s="157"/>
      <c r="L380" s="157"/>
      <c r="M380" s="179"/>
      <c r="N380" s="157"/>
      <c r="O380" s="157"/>
      <c r="P380" s="179"/>
      <c r="Q380" s="157"/>
      <c r="R380" s="157"/>
      <c r="S380" s="157"/>
      <c r="T380" s="157"/>
      <c r="U380" s="157"/>
      <c r="V380" s="157"/>
      <c r="W380" s="157"/>
      <c r="X380" s="157"/>
      <c r="Y380" s="157"/>
      <c r="Z380" s="157"/>
      <c r="AA380" s="157"/>
    </row>
    <row r="381" spans="1:27" ht="20.100000000000001" customHeight="1" x14ac:dyDescent="0.15">
      <c r="A381" s="115"/>
      <c r="B381" s="115"/>
      <c r="C381" s="125" t="s">
        <v>341</v>
      </c>
      <c r="D381" s="126"/>
      <c r="E381" s="126"/>
      <c r="F381" s="126"/>
      <c r="G381" s="126"/>
      <c r="H381" s="127"/>
    </row>
    <row r="382" spans="1:27" ht="20.100000000000001" customHeight="1" x14ac:dyDescent="0.15">
      <c r="A382" s="115"/>
      <c r="B382" s="115"/>
      <c r="C382" s="128"/>
      <c r="D382" s="129"/>
      <c r="E382" s="129"/>
      <c r="F382" s="129"/>
      <c r="G382" s="129"/>
      <c r="H382" s="129"/>
      <c r="I382" s="130"/>
      <c r="J382" s="130"/>
      <c r="K382" s="130"/>
      <c r="L382" s="130"/>
      <c r="M382" s="130"/>
      <c r="N382" s="130"/>
      <c r="O382" s="130"/>
      <c r="P382" s="130"/>
      <c r="Q382" s="130"/>
      <c r="R382" s="130"/>
      <c r="S382" s="130"/>
      <c r="T382" s="130"/>
      <c r="U382" s="130"/>
      <c r="V382" s="130"/>
      <c r="W382" s="130"/>
      <c r="X382" s="130"/>
      <c r="Y382" s="130"/>
      <c r="Z382" s="131"/>
    </row>
    <row r="383" spans="1:27" ht="20.100000000000001" customHeight="1" x14ac:dyDescent="0.15">
      <c r="C383" s="148"/>
      <c r="D383" s="133">
        <v>1</v>
      </c>
      <c r="E383" s="509" t="s">
        <v>289</v>
      </c>
      <c r="F383" s="509"/>
      <c r="G383" s="509"/>
      <c r="H383" s="509"/>
      <c r="I383" s="509"/>
      <c r="J383" s="509"/>
      <c r="K383" s="509"/>
      <c r="L383" s="509"/>
      <c r="M383" s="509"/>
      <c r="N383" s="509"/>
      <c r="O383" s="509"/>
      <c r="P383" s="509"/>
      <c r="Q383" s="509"/>
      <c r="R383" s="509"/>
      <c r="S383" s="509"/>
      <c r="T383" s="509"/>
      <c r="U383" s="509"/>
      <c r="V383" s="509"/>
      <c r="X383" s="508"/>
      <c r="Y383" s="508"/>
      <c r="Z383" s="182"/>
    </row>
    <row r="384" spans="1:27" ht="19.899999999999999" customHeight="1" x14ac:dyDescent="0.15">
      <c r="C384" s="148"/>
      <c r="D384" s="510"/>
      <c r="E384" s="511" t="s">
        <v>278</v>
      </c>
      <c r="F384" s="512"/>
      <c r="G384" s="512"/>
      <c r="H384" s="512"/>
      <c r="I384" s="512"/>
      <c r="J384" s="512"/>
      <c r="K384" s="512"/>
      <c r="L384" s="512"/>
      <c r="M384" s="512"/>
      <c r="N384" s="512"/>
      <c r="O384" s="512"/>
      <c r="P384" s="512"/>
      <c r="Q384" s="512"/>
      <c r="R384" s="512"/>
      <c r="S384" s="512"/>
      <c r="T384" s="512"/>
      <c r="U384" s="512"/>
      <c r="V384" s="512"/>
      <c r="X384" s="508"/>
      <c r="Y384" s="508"/>
      <c r="Z384" s="182"/>
    </row>
    <row r="385" spans="2:26" ht="107.25" customHeight="1" x14ac:dyDescent="0.15">
      <c r="C385" s="148"/>
      <c r="E385" s="58"/>
      <c r="F385" s="58"/>
      <c r="G385" s="58"/>
      <c r="H385" s="58"/>
      <c r="I385" s="58"/>
      <c r="J385" s="58"/>
      <c r="K385" s="58"/>
      <c r="L385" s="58"/>
      <c r="M385" s="58"/>
      <c r="N385" s="58"/>
      <c r="O385" s="58"/>
      <c r="P385" s="58"/>
      <c r="Q385" s="58"/>
      <c r="R385" s="58"/>
      <c r="S385" s="58"/>
      <c r="T385" s="58"/>
      <c r="U385" s="58"/>
      <c r="V385" s="58"/>
      <c r="W385" s="58"/>
      <c r="X385" s="58"/>
      <c r="Y385" s="58"/>
      <c r="Z385" s="182"/>
    </row>
    <row r="386" spans="2:26" ht="20.100000000000001" customHeight="1" x14ac:dyDescent="0.15">
      <c r="B386" s="182"/>
      <c r="C386" s="194"/>
      <c r="D386" s="195"/>
      <c r="E386" s="195"/>
      <c r="F386" s="195"/>
      <c r="G386" s="195"/>
      <c r="H386" s="195"/>
      <c r="I386" s="195"/>
      <c r="J386" s="195"/>
      <c r="K386" s="195"/>
      <c r="L386" s="195"/>
      <c r="M386" s="195"/>
      <c r="N386" s="195"/>
      <c r="O386" s="195"/>
      <c r="P386" s="513"/>
      <c r="Q386" s="513"/>
      <c r="R386" s="513"/>
      <c r="S386" s="513"/>
      <c r="T386" s="513"/>
      <c r="U386" s="513"/>
      <c r="V386" s="513"/>
      <c r="W386" s="504"/>
      <c r="X386" s="504"/>
      <c r="Y386" s="504"/>
      <c r="Z386" s="505"/>
    </row>
  </sheetData>
  <sheetProtection algorithmName="SHA-512" hashValue="AjSMGxHmfQeZXaeh08XFT8wvDiQPPsbxT/YS6/nRyhwzvX3Ua0tFvYAzNDLVhPoGsNTKYFsOB4K/bwKO++vm4g==" saltValue="4BHpX0r+4/nCqqqUjNRKpQ==" spinCount="100000" sheet="1" objects="1" scenarios="1"/>
  <dataConsolidate/>
  <mergeCells count="549">
    <mergeCell ref="E320:E333"/>
    <mergeCell ref="I195:K195"/>
    <mergeCell ref="I196:K196"/>
    <mergeCell ref="I194:P194"/>
    <mergeCell ref="I203:M203"/>
    <mergeCell ref="N203:P203"/>
    <mergeCell ref="Q203:R203"/>
    <mergeCell ref="N207:P207"/>
    <mergeCell ref="N208:P208"/>
    <mergeCell ref="N209:P209"/>
    <mergeCell ref="I200:M200"/>
    <mergeCell ref="N200:P200"/>
    <mergeCell ref="Q200:R200"/>
    <mergeCell ref="I201:M201"/>
    <mergeCell ref="I202:M202"/>
    <mergeCell ref="Q208:R208"/>
    <mergeCell ref="Q194:V194"/>
    <mergeCell ref="S197:V197"/>
    <mergeCell ref="S198:V198"/>
    <mergeCell ref="Q209:R209"/>
    <mergeCell ref="Q210:R210"/>
    <mergeCell ref="Q206:R206"/>
    <mergeCell ref="K283:L283"/>
    <mergeCell ref="K274:L274"/>
    <mergeCell ref="O222:P222"/>
    <mergeCell ref="I224:M224"/>
    <mergeCell ref="I228:M228"/>
    <mergeCell ref="E218:H218"/>
    <mergeCell ref="R238:S238"/>
    <mergeCell ref="J238:J239"/>
    <mergeCell ref="J229:Y229"/>
    <mergeCell ref="R248:R257"/>
    <mergeCell ref="S248:S257"/>
    <mergeCell ref="T248:T257"/>
    <mergeCell ref="K269:L269"/>
    <mergeCell ref="K270:L270"/>
    <mergeCell ref="K271:L271"/>
    <mergeCell ref="K261:L262"/>
    <mergeCell ref="J261:J262"/>
    <mergeCell ref="E254:I254"/>
    <mergeCell ref="E255:I255"/>
    <mergeCell ref="C13:H13"/>
    <mergeCell ref="E15:H15"/>
    <mergeCell ref="J15:Y15"/>
    <mergeCell ref="C233:H233"/>
    <mergeCell ref="I220:M220"/>
    <mergeCell ref="J227:Y227"/>
    <mergeCell ref="C60:H60"/>
    <mergeCell ref="I63:M63"/>
    <mergeCell ref="I69:M69"/>
    <mergeCell ref="I71:Y71"/>
    <mergeCell ref="I73:Y73"/>
    <mergeCell ref="C109:H109"/>
    <mergeCell ref="I118:M118"/>
    <mergeCell ref="I85:M85"/>
    <mergeCell ref="I116:Y116"/>
    <mergeCell ref="J74:Y74"/>
    <mergeCell ref="J76:Y76"/>
    <mergeCell ref="E208:H208"/>
    <mergeCell ref="E203:H203"/>
    <mergeCell ref="I208:M208"/>
    <mergeCell ref="I87:Y87"/>
    <mergeCell ref="D111:Y111"/>
    <mergeCell ref="I112:Y112"/>
    <mergeCell ref="I114:Y114"/>
    <mergeCell ref="I215:M215"/>
    <mergeCell ref="E199:H199"/>
    <mergeCell ref="E206:H206"/>
    <mergeCell ref="E194:H196"/>
    <mergeCell ref="E197:H197"/>
    <mergeCell ref="I210:M210"/>
    <mergeCell ref="I163:Y163"/>
    <mergeCell ref="I206:M206"/>
    <mergeCell ref="E193:Z193"/>
    <mergeCell ref="C150:H150"/>
    <mergeCell ref="I153:M153"/>
    <mergeCell ref="I161:M161"/>
    <mergeCell ref="C190:H190"/>
    <mergeCell ref="E209:H209"/>
    <mergeCell ref="I209:M209"/>
    <mergeCell ref="W198:Y198"/>
    <mergeCell ref="I169:Y169"/>
    <mergeCell ref="W1:Z1"/>
    <mergeCell ref="I155:Y155"/>
    <mergeCell ref="I157:Y157"/>
    <mergeCell ref="I159:M159"/>
    <mergeCell ref="I20:M20"/>
    <mergeCell ref="I22:Y22"/>
    <mergeCell ref="I24:Y24"/>
    <mergeCell ref="I26:Y26"/>
    <mergeCell ref="I28:Y28"/>
    <mergeCell ref="I30:Y30"/>
    <mergeCell ref="I32:Y32"/>
    <mergeCell ref="I79:Y79"/>
    <mergeCell ref="I81:Y81"/>
    <mergeCell ref="I83:M83"/>
    <mergeCell ref="I120:Y120"/>
    <mergeCell ref="I122:M122"/>
    <mergeCell ref="I124:M124"/>
    <mergeCell ref="C1:V1"/>
    <mergeCell ref="I34:M34"/>
    <mergeCell ref="I36:M36"/>
    <mergeCell ref="I75:Y75"/>
    <mergeCell ref="I77:Y77"/>
    <mergeCell ref="I38:Y38"/>
    <mergeCell ref="I40:M40"/>
    <mergeCell ref="Q201:R201"/>
    <mergeCell ref="N202:P202"/>
    <mergeCell ref="Q202:R202"/>
    <mergeCell ref="N198:P198"/>
    <mergeCell ref="Q198:R198"/>
    <mergeCell ref="I198:M198"/>
    <mergeCell ref="I199:M199"/>
    <mergeCell ref="N199:P199"/>
    <mergeCell ref="Q199:R199"/>
    <mergeCell ref="C174:H174"/>
    <mergeCell ref="D176:Y176"/>
    <mergeCell ref="S196:T196"/>
    <mergeCell ref="N195:O195"/>
    <mergeCell ref="W197:Y197"/>
    <mergeCell ref="W194:Y196"/>
    <mergeCell ref="S195:T195"/>
    <mergeCell ref="N196:O196"/>
    <mergeCell ref="I126:Y126"/>
    <mergeCell ref="I165:M165"/>
    <mergeCell ref="I167:M167"/>
    <mergeCell ref="I177:Y177"/>
    <mergeCell ref="I179:Y179"/>
    <mergeCell ref="I181:Y181"/>
    <mergeCell ref="I183:Y183"/>
    <mergeCell ref="I185:Y185"/>
    <mergeCell ref="I197:M197"/>
    <mergeCell ref="N197:P197"/>
    <mergeCell ref="Q197:R197"/>
    <mergeCell ref="E383:V383"/>
    <mergeCell ref="E310:E316"/>
    <mergeCell ref="E317:E319"/>
    <mergeCell ref="F310:F316"/>
    <mergeCell ref="F317:F319"/>
    <mergeCell ref="O246:P247"/>
    <mergeCell ref="O248:P257"/>
    <mergeCell ref="R246:U246"/>
    <mergeCell ref="C381:H381"/>
    <mergeCell ref="F320:F333"/>
    <mergeCell ref="F334:F341"/>
    <mergeCell ref="E334:E341"/>
    <mergeCell ref="F342:F346"/>
    <mergeCell ref="E342:E346"/>
    <mergeCell ref="E356:E358"/>
    <mergeCell ref="F356:F358"/>
    <mergeCell ref="E305:Y305"/>
    <mergeCell ref="E272:I272"/>
    <mergeCell ref="E263:I263"/>
    <mergeCell ref="E264:I264"/>
    <mergeCell ref="E268:I268"/>
    <mergeCell ref="K272:L272"/>
    <mergeCell ref="K288:L289"/>
    <mergeCell ref="Q288:Q289"/>
    <mergeCell ref="J294:J295"/>
    <mergeCell ref="E284:Q284"/>
    <mergeCell ref="Q263:Q283"/>
    <mergeCell ref="O263:P283"/>
    <mergeCell ref="K263:L263"/>
    <mergeCell ref="K264:L264"/>
    <mergeCell ref="K265:L265"/>
    <mergeCell ref="K266:L266"/>
    <mergeCell ref="K267:L267"/>
    <mergeCell ref="K268:L268"/>
    <mergeCell ref="E282:I282"/>
    <mergeCell ref="K277:L277"/>
    <mergeCell ref="K278:L278"/>
    <mergeCell ref="K279:L279"/>
    <mergeCell ref="K280:L280"/>
    <mergeCell ref="K281:L281"/>
    <mergeCell ref="K282:L282"/>
    <mergeCell ref="K276:L276"/>
    <mergeCell ref="K275:L275"/>
    <mergeCell ref="E269:I269"/>
    <mergeCell ref="E270:I270"/>
    <mergeCell ref="E271:I271"/>
    <mergeCell ref="K273:L273"/>
    <mergeCell ref="E273:I273"/>
    <mergeCell ref="O294:P295"/>
    <mergeCell ref="M294:N295"/>
    <mergeCell ref="E287:F287"/>
    <mergeCell ref="M263:N283"/>
    <mergeCell ref="E291:R291"/>
    <mergeCell ref="J288:J289"/>
    <mergeCell ref="R288:S288"/>
    <mergeCell ref="M288:N289"/>
    <mergeCell ref="O288:P289"/>
    <mergeCell ref="M290:N290"/>
    <mergeCell ref="O290:P290"/>
    <mergeCell ref="E290:I290"/>
    <mergeCell ref="E294:I295"/>
    <mergeCell ref="E283:I283"/>
    <mergeCell ref="E274:I274"/>
    <mergeCell ref="E275:I275"/>
    <mergeCell ref="E276:I276"/>
    <mergeCell ref="E277:I277"/>
    <mergeCell ref="E278:I278"/>
    <mergeCell ref="E279:I279"/>
    <mergeCell ref="E280:I280"/>
    <mergeCell ref="E281:I281"/>
    <mergeCell ref="E288:I289"/>
    <mergeCell ref="K290:L290"/>
    <mergeCell ref="Q317:S319"/>
    <mergeCell ref="Q310:S316"/>
    <mergeCell ref="R294:W294"/>
    <mergeCell ref="L335:O335"/>
    <mergeCell ref="L336:O336"/>
    <mergeCell ref="L337:O337"/>
    <mergeCell ref="T296:T304"/>
    <mergeCell ref="U296:U304"/>
    <mergeCell ref="V296:V304"/>
    <mergeCell ref="W296:W304"/>
    <mergeCell ref="E308:Y308"/>
    <mergeCell ref="O303:P303"/>
    <mergeCell ref="O304:P304"/>
    <mergeCell ref="M303:N303"/>
    <mergeCell ref="M304:N304"/>
    <mergeCell ref="M296:N302"/>
    <mergeCell ref="O296:P302"/>
    <mergeCell ref="Q296:Q302"/>
    <mergeCell ref="K296:L296"/>
    <mergeCell ref="K294:L295"/>
    <mergeCell ref="K300:L300"/>
    <mergeCell ref="K301:L301"/>
    <mergeCell ref="K302:L302"/>
    <mergeCell ref="Q294:Q295"/>
    <mergeCell ref="F359:F362"/>
    <mergeCell ref="Q359:S362"/>
    <mergeCell ref="E347:E355"/>
    <mergeCell ref="F347:F355"/>
    <mergeCell ref="Q347:S355"/>
    <mergeCell ref="E296:I296"/>
    <mergeCell ref="E297:I297"/>
    <mergeCell ref="E298:I298"/>
    <mergeCell ref="E299:I299"/>
    <mergeCell ref="E300:I300"/>
    <mergeCell ref="E309:K309"/>
    <mergeCell ref="G310:K310"/>
    <mergeCell ref="Q309:S309"/>
    <mergeCell ref="R296:R304"/>
    <mergeCell ref="S296:S304"/>
    <mergeCell ref="Q342:S346"/>
    <mergeCell ref="Q320:S333"/>
    <mergeCell ref="Q334:S341"/>
    <mergeCell ref="E303:I303"/>
    <mergeCell ref="G311:K311"/>
    <mergeCell ref="G312:K312"/>
    <mergeCell ref="G313:K313"/>
    <mergeCell ref="L355:O355"/>
    <mergeCell ref="L356:O356"/>
    <mergeCell ref="E385:Y385"/>
    <mergeCell ref="L338:O338"/>
    <mergeCell ref="L339:O339"/>
    <mergeCell ref="L340:O340"/>
    <mergeCell ref="L341:O341"/>
    <mergeCell ref="L342:O342"/>
    <mergeCell ref="L343:O343"/>
    <mergeCell ref="L344:O344"/>
    <mergeCell ref="L345:O345"/>
    <mergeCell ref="L346:O346"/>
    <mergeCell ref="L347:O347"/>
    <mergeCell ref="L348:O348"/>
    <mergeCell ref="L349:O349"/>
    <mergeCell ref="G370:K370"/>
    <mergeCell ref="G371:K371"/>
    <mergeCell ref="G372:K372"/>
    <mergeCell ref="G355:K355"/>
    <mergeCell ref="G356:K356"/>
    <mergeCell ref="G357:K357"/>
    <mergeCell ref="E363:E376"/>
    <mergeCell ref="F363:F376"/>
    <mergeCell ref="Q363:S376"/>
    <mergeCell ref="Q356:S358"/>
    <mergeCell ref="E359:E362"/>
    <mergeCell ref="L329:O329"/>
    <mergeCell ref="L330:O330"/>
    <mergeCell ref="L331:O331"/>
    <mergeCell ref="L332:O332"/>
    <mergeCell ref="L333:O333"/>
    <mergeCell ref="K297:L297"/>
    <mergeCell ref="K298:L298"/>
    <mergeCell ref="K299:L299"/>
    <mergeCell ref="L326:O326"/>
    <mergeCell ref="L327:O327"/>
    <mergeCell ref="G317:K317"/>
    <mergeCell ref="G318:K318"/>
    <mergeCell ref="G319:K319"/>
    <mergeCell ref="G320:K320"/>
    <mergeCell ref="G321:K321"/>
    <mergeCell ref="G322:K322"/>
    <mergeCell ref="G323:K323"/>
    <mergeCell ref="G324:K324"/>
    <mergeCell ref="G325:K325"/>
    <mergeCell ref="G314:K314"/>
    <mergeCell ref="K303:L303"/>
    <mergeCell ref="K304:L304"/>
    <mergeCell ref="L334:O334"/>
    <mergeCell ref="L350:O350"/>
    <mergeCell ref="L351:O351"/>
    <mergeCell ref="L360:O360"/>
    <mergeCell ref="G326:K326"/>
    <mergeCell ref="G327:K327"/>
    <mergeCell ref="G343:K343"/>
    <mergeCell ref="G344:K344"/>
    <mergeCell ref="G345:K345"/>
    <mergeCell ref="G328:K328"/>
    <mergeCell ref="G329:K329"/>
    <mergeCell ref="G330:K330"/>
    <mergeCell ref="G331:K331"/>
    <mergeCell ref="G332:K332"/>
    <mergeCell ref="G333:K333"/>
    <mergeCell ref="G334:K334"/>
    <mergeCell ref="G335:K335"/>
    <mergeCell ref="G336:K336"/>
    <mergeCell ref="G358:K358"/>
    <mergeCell ref="G359:K359"/>
    <mergeCell ref="G360:K360"/>
    <mergeCell ref="G337:K337"/>
    <mergeCell ref="G338:K338"/>
    <mergeCell ref="L328:O328"/>
    <mergeCell ref="G339:K339"/>
    <mergeCell ref="G340:K340"/>
    <mergeCell ref="G341:K341"/>
    <mergeCell ref="G369:K369"/>
    <mergeCell ref="G346:K346"/>
    <mergeCell ref="G347:K347"/>
    <mergeCell ref="G348:K348"/>
    <mergeCell ref="G349:K349"/>
    <mergeCell ref="G350:K350"/>
    <mergeCell ref="G351:K351"/>
    <mergeCell ref="G352:K352"/>
    <mergeCell ref="G353:K353"/>
    <mergeCell ref="G354:K354"/>
    <mergeCell ref="G363:K363"/>
    <mergeCell ref="G364:K364"/>
    <mergeCell ref="G365:K365"/>
    <mergeCell ref="G366:K366"/>
    <mergeCell ref="G367:K367"/>
    <mergeCell ref="G368:K368"/>
    <mergeCell ref="G361:K361"/>
    <mergeCell ref="G362:K362"/>
    <mergeCell ref="G342:K342"/>
    <mergeCell ref="G373:K373"/>
    <mergeCell ref="G374:K374"/>
    <mergeCell ref="G375:K375"/>
    <mergeCell ref="G376:K376"/>
    <mergeCell ref="L309:O309"/>
    <mergeCell ref="L310:O310"/>
    <mergeCell ref="L311:O311"/>
    <mergeCell ref="L312:O312"/>
    <mergeCell ref="L313:O313"/>
    <mergeCell ref="L314:O314"/>
    <mergeCell ref="L315:O315"/>
    <mergeCell ref="L316:O316"/>
    <mergeCell ref="L317:O317"/>
    <mergeCell ref="L318:O318"/>
    <mergeCell ref="L319:O319"/>
    <mergeCell ref="L320:O320"/>
    <mergeCell ref="L321:O321"/>
    <mergeCell ref="L322:O322"/>
    <mergeCell ref="L323:O323"/>
    <mergeCell ref="L324:O324"/>
    <mergeCell ref="L325:O325"/>
    <mergeCell ref="L352:O352"/>
    <mergeCell ref="L353:O353"/>
    <mergeCell ref="L354:O354"/>
    <mergeCell ref="L361:O361"/>
    <mergeCell ref="L362:O362"/>
    <mergeCell ref="L363:O363"/>
    <mergeCell ref="L364:O364"/>
    <mergeCell ref="L365:O365"/>
    <mergeCell ref="L366:O366"/>
    <mergeCell ref="L367:O367"/>
    <mergeCell ref="L368:O368"/>
    <mergeCell ref="L357:O357"/>
    <mergeCell ref="L358:O358"/>
    <mergeCell ref="L359:O359"/>
    <mergeCell ref="L369:O369"/>
    <mergeCell ref="L370:O370"/>
    <mergeCell ref="L371:O371"/>
    <mergeCell ref="L372:O372"/>
    <mergeCell ref="L373:O373"/>
    <mergeCell ref="L374:O374"/>
    <mergeCell ref="L375:O375"/>
    <mergeCell ref="L376:O376"/>
    <mergeCell ref="T309:Y309"/>
    <mergeCell ref="T310:Y310"/>
    <mergeCell ref="T311:Y311"/>
    <mergeCell ref="T312:Y312"/>
    <mergeCell ref="T313:Y313"/>
    <mergeCell ref="T314:Y314"/>
    <mergeCell ref="T315:Y315"/>
    <mergeCell ref="T316:Y316"/>
    <mergeCell ref="T317:Y317"/>
    <mergeCell ref="T318:Y318"/>
    <mergeCell ref="T319:Y319"/>
    <mergeCell ref="T320:Y320"/>
    <mergeCell ref="T321:Y321"/>
    <mergeCell ref="T322:Y322"/>
    <mergeCell ref="T323:Y323"/>
    <mergeCell ref="T324:Y324"/>
    <mergeCell ref="T328:Y328"/>
    <mergeCell ref="T329:Y329"/>
    <mergeCell ref="T338:Y338"/>
    <mergeCell ref="T339:Y339"/>
    <mergeCell ref="T340:Y340"/>
    <mergeCell ref="T341:Y341"/>
    <mergeCell ref="T342:Y342"/>
    <mergeCell ref="T343:Y343"/>
    <mergeCell ref="T331:Y331"/>
    <mergeCell ref="T332:Y332"/>
    <mergeCell ref="T333:Y333"/>
    <mergeCell ref="T360:Y360"/>
    <mergeCell ref="T374:Y374"/>
    <mergeCell ref="T375:Y375"/>
    <mergeCell ref="T376:Y376"/>
    <mergeCell ref="T362:Y362"/>
    <mergeCell ref="T363:Y363"/>
    <mergeCell ref="T364:Y364"/>
    <mergeCell ref="T365:Y365"/>
    <mergeCell ref="T366:Y366"/>
    <mergeCell ref="T367:Y367"/>
    <mergeCell ref="T368:Y368"/>
    <mergeCell ref="T369:Y369"/>
    <mergeCell ref="T370:Y370"/>
    <mergeCell ref="T371:Y371"/>
    <mergeCell ref="T372:Y372"/>
    <mergeCell ref="T373:Y373"/>
    <mergeCell ref="T361:Y361"/>
    <mergeCell ref="T357:Y357"/>
    <mergeCell ref="T358:Y358"/>
    <mergeCell ref="T359:Y359"/>
    <mergeCell ref="T351:Y351"/>
    <mergeCell ref="T334:Y334"/>
    <mergeCell ref="T335:Y335"/>
    <mergeCell ref="T336:Y336"/>
    <mergeCell ref="T337:Y337"/>
    <mergeCell ref="T352:Y352"/>
    <mergeCell ref="T353:Y353"/>
    <mergeCell ref="T354:Y354"/>
    <mergeCell ref="T355:Y355"/>
    <mergeCell ref="T344:Y344"/>
    <mergeCell ref="T345:Y345"/>
    <mergeCell ref="T346:Y346"/>
    <mergeCell ref="T347:Y347"/>
    <mergeCell ref="T348:Y348"/>
    <mergeCell ref="T349:Y349"/>
    <mergeCell ref="T350:Y350"/>
    <mergeCell ref="T356:Y356"/>
    <mergeCell ref="G315:K315"/>
    <mergeCell ref="G316:K316"/>
    <mergeCell ref="E304:I304"/>
    <mergeCell ref="E301:I301"/>
    <mergeCell ref="E302:I302"/>
    <mergeCell ref="T330:Y330"/>
    <mergeCell ref="E198:H198"/>
    <mergeCell ref="E214:H214"/>
    <mergeCell ref="I214:M214"/>
    <mergeCell ref="E215:H215"/>
    <mergeCell ref="E210:H210"/>
    <mergeCell ref="R240:R242"/>
    <mergeCell ref="S240:S242"/>
    <mergeCell ref="E236:Y236"/>
    <mergeCell ref="W204:Y204"/>
    <mergeCell ref="T325:Y325"/>
    <mergeCell ref="T326:Y326"/>
    <mergeCell ref="E266:I266"/>
    <mergeCell ref="E267:I267"/>
    <mergeCell ref="Q238:Q239"/>
    <mergeCell ref="K240:L240"/>
    <mergeCell ref="Q240:Q242"/>
    <mergeCell ref="K238:L239"/>
    <mergeCell ref="T327:Y327"/>
    <mergeCell ref="S199:V199"/>
    <mergeCell ref="W203:Y203"/>
    <mergeCell ref="W202:Y202"/>
    <mergeCell ref="W201:Y201"/>
    <mergeCell ref="W199:Y199"/>
    <mergeCell ref="S201:V201"/>
    <mergeCell ref="S202:V202"/>
    <mergeCell ref="E261:I262"/>
    <mergeCell ref="E265:I265"/>
    <mergeCell ref="Q248:Q257"/>
    <mergeCell ref="K251:L251"/>
    <mergeCell ref="K252:L252"/>
    <mergeCell ref="K253:L253"/>
    <mergeCell ref="K254:L254"/>
    <mergeCell ref="K255:L255"/>
    <mergeCell ref="E241:I241"/>
    <mergeCell ref="E242:I242"/>
    <mergeCell ref="Q261:Q262"/>
    <mergeCell ref="M248:N257"/>
    <mergeCell ref="E246:I247"/>
    <mergeCell ref="E248:I248"/>
    <mergeCell ref="E250:I250"/>
    <mergeCell ref="E251:I251"/>
    <mergeCell ref="E252:I252"/>
    <mergeCell ref="W200:Y200"/>
    <mergeCell ref="N206:P206"/>
    <mergeCell ref="N210:P210"/>
    <mergeCell ref="I207:M207"/>
    <mergeCell ref="K256:L256"/>
    <mergeCell ref="K257:L257"/>
    <mergeCell ref="K246:L247"/>
    <mergeCell ref="Q246:Q247"/>
    <mergeCell ref="M246:N247"/>
    <mergeCell ref="E256:I256"/>
    <mergeCell ref="E257:I257"/>
    <mergeCell ref="E211:H211"/>
    <mergeCell ref="I211:M211"/>
    <mergeCell ref="E207:H207"/>
    <mergeCell ref="I218:M218"/>
    <mergeCell ref="U248:U257"/>
    <mergeCell ref="S203:V203"/>
    <mergeCell ref="S200:V200"/>
    <mergeCell ref="E253:I253"/>
    <mergeCell ref="K241:L241"/>
    <mergeCell ref="E202:H202"/>
    <mergeCell ref="E200:H200"/>
    <mergeCell ref="E201:H201"/>
    <mergeCell ref="N201:P201"/>
    <mergeCell ref="I216:M216"/>
    <mergeCell ref="Q207:R207"/>
    <mergeCell ref="K242:L242"/>
    <mergeCell ref="J246:J247"/>
    <mergeCell ref="K248:L248"/>
    <mergeCell ref="K249:L249"/>
    <mergeCell ref="K250:L250"/>
    <mergeCell ref="M261:N262"/>
    <mergeCell ref="O261:P262"/>
    <mergeCell ref="R261:Y261"/>
    <mergeCell ref="E238:I239"/>
    <mergeCell ref="E240:I240"/>
    <mergeCell ref="E249:I249"/>
    <mergeCell ref="N211:P211"/>
    <mergeCell ref="Q211:R211"/>
    <mergeCell ref="E217:H217"/>
    <mergeCell ref="I217:M217"/>
    <mergeCell ref="M238:N239"/>
    <mergeCell ref="M240:N242"/>
    <mergeCell ref="O238:P239"/>
    <mergeCell ref="O240:P242"/>
    <mergeCell ref="I226:M226"/>
    <mergeCell ref="E216:H216"/>
    <mergeCell ref="I222:M222"/>
  </mergeCells>
  <phoneticPr fontId="4"/>
  <conditionalFormatting sqref="I20:M20">
    <cfRule type="expression" dxfId="201" priority="202" stopIfTrue="1">
      <formula>$A20&lt;&gt;0</formula>
    </cfRule>
  </conditionalFormatting>
  <conditionalFormatting sqref="I22:Y22">
    <cfRule type="expression" dxfId="200" priority="201" stopIfTrue="1">
      <formula>$A22&lt;&gt;0</formula>
    </cfRule>
  </conditionalFormatting>
  <conditionalFormatting sqref="I24:Y24">
    <cfRule type="expression" dxfId="199" priority="200" stopIfTrue="1">
      <formula>$A24&lt;&gt;0</formula>
    </cfRule>
  </conditionalFormatting>
  <conditionalFormatting sqref="I26:Y26">
    <cfRule type="expression" dxfId="198" priority="199" stopIfTrue="1">
      <formula>$A26&lt;&gt;0</formula>
    </cfRule>
  </conditionalFormatting>
  <conditionalFormatting sqref="I28:Y28">
    <cfRule type="expression" dxfId="197" priority="198" stopIfTrue="1">
      <formula>$A28&lt;&gt;0</formula>
    </cfRule>
  </conditionalFormatting>
  <conditionalFormatting sqref="I30:Y30">
    <cfRule type="expression" dxfId="196" priority="197" stopIfTrue="1">
      <formula>$A30&lt;&gt;0</formula>
    </cfRule>
  </conditionalFormatting>
  <conditionalFormatting sqref="I32:Y32">
    <cfRule type="expression" dxfId="195" priority="196" stopIfTrue="1">
      <formula>$A32&lt;&gt;0</formula>
    </cfRule>
  </conditionalFormatting>
  <conditionalFormatting sqref="I34:M34">
    <cfRule type="expression" dxfId="194" priority="195" stopIfTrue="1">
      <formula>$A34&lt;&gt;0</formula>
    </cfRule>
  </conditionalFormatting>
  <conditionalFormatting sqref="I36:M36">
    <cfRule type="expression" dxfId="193" priority="194" stopIfTrue="1">
      <formula>$A36&lt;&gt;0</formula>
    </cfRule>
  </conditionalFormatting>
  <conditionalFormatting sqref="I38:Y38">
    <cfRule type="expression" dxfId="192" priority="193" stopIfTrue="1">
      <formula>$A38&lt;&gt;0</formula>
    </cfRule>
  </conditionalFormatting>
  <conditionalFormatting sqref="I40:M40">
    <cfRule type="expression" dxfId="191" priority="192" stopIfTrue="1">
      <formula>$A40&lt;&gt;0</formula>
    </cfRule>
  </conditionalFormatting>
  <conditionalFormatting sqref="I63:M63">
    <cfRule type="expression" dxfId="190" priority="191" stopIfTrue="1">
      <formula>$A63&lt;&gt;0</formula>
    </cfRule>
  </conditionalFormatting>
  <conditionalFormatting sqref="I69:M69">
    <cfRule type="expression" dxfId="189" priority="190" stopIfTrue="1">
      <formula>$A69&lt;&gt;0</formula>
    </cfRule>
  </conditionalFormatting>
  <conditionalFormatting sqref="I71:Y71">
    <cfRule type="expression" dxfId="188" priority="189" stopIfTrue="1">
      <formula>$A71&lt;&gt;0</formula>
    </cfRule>
  </conditionalFormatting>
  <conditionalFormatting sqref="I73:Y73">
    <cfRule type="expression" dxfId="187" priority="188" stopIfTrue="1">
      <formula>$A73&lt;&gt;0</formula>
    </cfRule>
  </conditionalFormatting>
  <conditionalFormatting sqref="I75:Y75">
    <cfRule type="expression" dxfId="186" priority="187" stopIfTrue="1">
      <formula>$A75&lt;&gt;0</formula>
    </cfRule>
  </conditionalFormatting>
  <conditionalFormatting sqref="I77:Y77">
    <cfRule type="expression" dxfId="185" priority="186" stopIfTrue="1">
      <formula>$A77&lt;&gt;0</formula>
    </cfRule>
  </conditionalFormatting>
  <conditionalFormatting sqref="I79:Y79">
    <cfRule type="expression" dxfId="184" priority="185" stopIfTrue="1">
      <formula>$A79&lt;&gt;0</formula>
    </cfRule>
  </conditionalFormatting>
  <conditionalFormatting sqref="I81:Y81">
    <cfRule type="expression" dxfId="183" priority="184" stopIfTrue="1">
      <formula>$A81&lt;&gt;0</formula>
    </cfRule>
  </conditionalFormatting>
  <conditionalFormatting sqref="I83:M83">
    <cfRule type="expression" dxfId="182" priority="183" stopIfTrue="1">
      <formula>$A83&lt;&gt;0</formula>
    </cfRule>
  </conditionalFormatting>
  <conditionalFormatting sqref="P83">
    <cfRule type="expression" dxfId="181" priority="182" stopIfTrue="1">
      <formula>$A84&lt;&gt;0</formula>
    </cfRule>
  </conditionalFormatting>
  <conditionalFormatting sqref="I85:M85">
    <cfRule type="expression" dxfId="180" priority="181" stopIfTrue="1">
      <formula>$A85&lt;&gt;0</formula>
    </cfRule>
  </conditionalFormatting>
  <conditionalFormatting sqref="I87:Y87">
    <cfRule type="expression" dxfId="179" priority="180" stopIfTrue="1">
      <formula>$A87&lt;&gt;0</formula>
    </cfRule>
  </conditionalFormatting>
  <conditionalFormatting sqref="I114:Y114">
    <cfRule type="expression" dxfId="178" priority="179" stopIfTrue="1">
      <formula>$A114&lt;&gt;0</formula>
    </cfRule>
  </conditionalFormatting>
  <conditionalFormatting sqref="I116:Y116">
    <cfRule type="expression" dxfId="177" priority="178" stopIfTrue="1">
      <formula>$A116&lt;&gt;0</formula>
    </cfRule>
  </conditionalFormatting>
  <conditionalFormatting sqref="I120:Y120">
    <cfRule type="expression" dxfId="176" priority="177" stopIfTrue="1">
      <formula>$A120&lt;&gt;0</formula>
    </cfRule>
  </conditionalFormatting>
  <conditionalFormatting sqref="I122:M122">
    <cfRule type="expression" dxfId="175" priority="176" stopIfTrue="1">
      <formula>$A122&lt;&gt;0</formula>
    </cfRule>
  </conditionalFormatting>
  <conditionalFormatting sqref="I124:M124">
    <cfRule type="expression" dxfId="174" priority="175" stopIfTrue="1">
      <formula>$A124&lt;&gt;0</formula>
    </cfRule>
  </conditionalFormatting>
  <conditionalFormatting sqref="I126:Y126">
    <cfRule type="expression" dxfId="173" priority="174" stopIfTrue="1">
      <formula>$A126&lt;&gt;0</formula>
    </cfRule>
  </conditionalFormatting>
  <conditionalFormatting sqref="I153:M153">
    <cfRule type="expression" dxfId="172" priority="173" stopIfTrue="1">
      <formula>$A153&lt;&gt;0</formula>
    </cfRule>
  </conditionalFormatting>
  <conditionalFormatting sqref="I155:Y155">
    <cfRule type="expression" dxfId="171" priority="172" stopIfTrue="1">
      <formula>$A155&lt;&gt;0</formula>
    </cfRule>
  </conditionalFormatting>
  <conditionalFormatting sqref="I157:Y157">
    <cfRule type="expression" dxfId="170" priority="171" stopIfTrue="1">
      <formula>$A157&lt;&gt;0</formula>
    </cfRule>
  </conditionalFormatting>
  <conditionalFormatting sqref="I159:M159">
    <cfRule type="expression" dxfId="169" priority="170" stopIfTrue="1">
      <formula>$A159&lt;&gt;0</formula>
    </cfRule>
  </conditionalFormatting>
  <conditionalFormatting sqref="I161:M161">
    <cfRule type="expression" dxfId="168" priority="169" stopIfTrue="1">
      <formula>$A161&lt;&gt;0</formula>
    </cfRule>
  </conditionalFormatting>
  <conditionalFormatting sqref="I163:Y163">
    <cfRule type="expression" dxfId="167" priority="168" stopIfTrue="1">
      <formula>$A163&lt;&gt;0</formula>
    </cfRule>
  </conditionalFormatting>
  <conditionalFormatting sqref="I165:M165">
    <cfRule type="expression" dxfId="166" priority="167" stopIfTrue="1">
      <formula>$A165&lt;&gt;0</formula>
    </cfRule>
  </conditionalFormatting>
  <conditionalFormatting sqref="I167:M167">
    <cfRule type="expression" dxfId="165" priority="166" stopIfTrue="1">
      <formula>$A167&lt;&gt;0</formula>
    </cfRule>
  </conditionalFormatting>
  <conditionalFormatting sqref="I169:Y169">
    <cfRule type="expression" dxfId="164" priority="165" stopIfTrue="1">
      <formula>$A169&lt;&gt;0</formula>
    </cfRule>
  </conditionalFormatting>
  <conditionalFormatting sqref="I226:M226">
    <cfRule type="expression" dxfId="163" priority="164" stopIfTrue="1">
      <formula>$A226&lt;&gt;0</formula>
    </cfRule>
  </conditionalFormatting>
  <conditionalFormatting sqref="I228:M228">
    <cfRule type="expression" dxfId="162" priority="163" stopIfTrue="1">
      <formula>$A228&lt;&gt;0</formula>
    </cfRule>
  </conditionalFormatting>
  <conditionalFormatting sqref="J240">
    <cfRule type="expression" dxfId="161" priority="162" stopIfTrue="1">
      <formula>希望&lt;&gt;0</formula>
    </cfRule>
  </conditionalFormatting>
  <conditionalFormatting sqref="J241">
    <cfRule type="expression" dxfId="160" priority="161" stopIfTrue="1">
      <formula>希望&lt;&gt;0</formula>
    </cfRule>
  </conditionalFormatting>
  <conditionalFormatting sqref="J242">
    <cfRule type="expression" dxfId="159" priority="160" stopIfTrue="1">
      <formula>希望&lt;&gt;0</formula>
    </cfRule>
  </conditionalFormatting>
  <conditionalFormatting sqref="O240:P242">
    <cfRule type="expression" dxfId="158" priority="159" stopIfTrue="1">
      <formula>AND($A240&lt;&gt;0, TRIM($O240)="")</formula>
    </cfRule>
  </conditionalFormatting>
  <conditionalFormatting sqref="Q240:Q242">
    <cfRule type="expression" dxfId="157" priority="158" stopIfTrue="1">
      <formula>AND($A240&lt;&gt;0, TRIM($Q240)="")</formula>
    </cfRule>
  </conditionalFormatting>
  <conditionalFormatting sqref="J248">
    <cfRule type="expression" dxfId="156" priority="157" stopIfTrue="1">
      <formula>希望&lt;&gt;0</formula>
    </cfRule>
  </conditionalFormatting>
  <conditionalFormatting sqref="J249">
    <cfRule type="expression" dxfId="155" priority="156" stopIfTrue="1">
      <formula>希望&lt;&gt;0</formula>
    </cfRule>
  </conditionalFormatting>
  <conditionalFormatting sqref="J250">
    <cfRule type="expression" dxfId="154" priority="155" stopIfTrue="1">
      <formula>希望&lt;&gt;0</formula>
    </cfRule>
  </conditionalFormatting>
  <conditionalFormatting sqref="J251">
    <cfRule type="expression" dxfId="153" priority="154" stopIfTrue="1">
      <formula>希望&lt;&gt;0</formula>
    </cfRule>
  </conditionalFormatting>
  <conditionalFormatting sqref="J252">
    <cfRule type="expression" dxfId="152" priority="153" stopIfTrue="1">
      <formula>希望&lt;&gt;0</formula>
    </cfRule>
  </conditionalFormatting>
  <conditionalFormatting sqref="J253">
    <cfRule type="expression" dxfId="151" priority="152" stopIfTrue="1">
      <formula>希望&lt;&gt;0</formula>
    </cfRule>
  </conditionalFormatting>
  <conditionalFormatting sqref="J254">
    <cfRule type="expression" dxfId="150" priority="151" stopIfTrue="1">
      <formula>希望&lt;&gt;0</formula>
    </cfRule>
  </conditionalFormatting>
  <conditionalFormatting sqref="J255">
    <cfRule type="expression" dxfId="149" priority="150" stopIfTrue="1">
      <formula>希望&lt;&gt;0</formula>
    </cfRule>
  </conditionalFormatting>
  <conditionalFormatting sqref="J256">
    <cfRule type="expression" dxfId="148" priority="149" stopIfTrue="1">
      <formula>希望&lt;&gt;0</formula>
    </cfRule>
  </conditionalFormatting>
  <conditionalFormatting sqref="J257">
    <cfRule type="expression" dxfId="147" priority="148" stopIfTrue="1">
      <formula>希望&lt;&gt;0</formula>
    </cfRule>
  </conditionalFormatting>
  <conditionalFormatting sqref="O248:P257">
    <cfRule type="expression" dxfId="146" priority="147" stopIfTrue="1">
      <formula>AND($A248&lt;&gt;0, TRIM($O248)="")</formula>
    </cfRule>
  </conditionalFormatting>
  <conditionalFormatting sqref="Q248:Q257">
    <cfRule type="expression" dxfId="145" priority="146" stopIfTrue="1">
      <formula>AND($A248&lt;&gt;0, TRIM($Q248)="")</formula>
    </cfRule>
  </conditionalFormatting>
  <conditionalFormatting sqref="J263">
    <cfRule type="expression" dxfId="144" priority="145" stopIfTrue="1">
      <formula>希望&lt;&gt;0</formula>
    </cfRule>
  </conditionalFormatting>
  <conditionalFormatting sqref="K263:L263">
    <cfRule type="expression" dxfId="143" priority="144" stopIfTrue="1">
      <formula>$AB263</formula>
    </cfRule>
  </conditionalFormatting>
  <conditionalFormatting sqref="J264">
    <cfRule type="expression" dxfId="142" priority="143" stopIfTrue="1">
      <formula>希望&lt;&gt;0</formula>
    </cfRule>
  </conditionalFormatting>
  <conditionalFormatting sqref="K264:L264">
    <cfRule type="expression" dxfId="141" priority="142" stopIfTrue="1">
      <formula>$AB264</formula>
    </cfRule>
  </conditionalFormatting>
  <conditionalFormatting sqref="J265">
    <cfRule type="expression" dxfId="140" priority="141" stopIfTrue="1">
      <formula>希望&lt;&gt;0</formula>
    </cfRule>
  </conditionalFormatting>
  <conditionalFormatting sqref="K265:L265">
    <cfRule type="expression" dxfId="139" priority="140" stopIfTrue="1">
      <formula>$AB265</formula>
    </cfRule>
  </conditionalFormatting>
  <conditionalFormatting sqref="J266">
    <cfRule type="expression" dxfId="138" priority="139" stopIfTrue="1">
      <formula>希望&lt;&gt;0</formula>
    </cfRule>
  </conditionalFormatting>
  <conditionalFormatting sqref="K266:L266">
    <cfRule type="expression" dxfId="137" priority="138" stopIfTrue="1">
      <formula>$AB266</formula>
    </cfRule>
  </conditionalFormatting>
  <conditionalFormatting sqref="J267">
    <cfRule type="expression" dxfId="136" priority="137" stopIfTrue="1">
      <formula>希望&lt;&gt;0</formula>
    </cfRule>
  </conditionalFormatting>
  <conditionalFormatting sqref="K267:L267">
    <cfRule type="expression" dxfId="135" priority="136" stopIfTrue="1">
      <formula>$AB267</formula>
    </cfRule>
  </conditionalFormatting>
  <conditionalFormatting sqref="J268">
    <cfRule type="expression" dxfId="134" priority="135" stopIfTrue="1">
      <formula>希望&lt;&gt;0</formula>
    </cfRule>
  </conditionalFormatting>
  <conditionalFormatting sqref="K268:L268">
    <cfRule type="expression" dxfId="133" priority="134" stopIfTrue="1">
      <formula>$AB268</formula>
    </cfRule>
  </conditionalFormatting>
  <conditionalFormatting sqref="J269">
    <cfRule type="expression" dxfId="132" priority="133" stopIfTrue="1">
      <formula>希望&lt;&gt;0</formula>
    </cfRule>
  </conditionalFormatting>
  <conditionalFormatting sqref="K269:L269">
    <cfRule type="expression" dxfId="131" priority="132" stopIfTrue="1">
      <formula>$AB269</formula>
    </cfRule>
  </conditionalFormatting>
  <conditionalFormatting sqref="J270">
    <cfRule type="expression" dxfId="130" priority="131" stopIfTrue="1">
      <formula>希望&lt;&gt;0</formula>
    </cfRule>
  </conditionalFormatting>
  <conditionalFormatting sqref="K270:L270">
    <cfRule type="expression" dxfId="129" priority="130" stopIfTrue="1">
      <formula>$AB270</formula>
    </cfRule>
  </conditionalFormatting>
  <conditionalFormatting sqref="J271">
    <cfRule type="expression" dxfId="128" priority="129" stopIfTrue="1">
      <formula>希望&lt;&gt;0</formula>
    </cfRule>
  </conditionalFormatting>
  <conditionalFormatting sqref="K271:L271">
    <cfRule type="expression" dxfId="127" priority="128" stopIfTrue="1">
      <formula>$AB271</formula>
    </cfRule>
  </conditionalFormatting>
  <conditionalFormatting sqref="J272">
    <cfRule type="expression" dxfId="126" priority="127" stopIfTrue="1">
      <formula>希望&lt;&gt;0</formula>
    </cfRule>
  </conditionalFormatting>
  <conditionalFormatting sqref="K272:L272">
    <cfRule type="expression" dxfId="125" priority="126" stopIfTrue="1">
      <formula>$AB272</formula>
    </cfRule>
  </conditionalFormatting>
  <conditionalFormatting sqref="J273">
    <cfRule type="expression" dxfId="124" priority="125" stopIfTrue="1">
      <formula>希望&lt;&gt;0</formula>
    </cfRule>
  </conditionalFormatting>
  <conditionalFormatting sqref="K273:L273">
    <cfRule type="expression" dxfId="123" priority="124" stopIfTrue="1">
      <formula>$AB273</formula>
    </cfRule>
  </conditionalFormatting>
  <conditionalFormatting sqref="J274">
    <cfRule type="expression" dxfId="122" priority="123" stopIfTrue="1">
      <formula>希望&lt;&gt;0</formula>
    </cfRule>
  </conditionalFormatting>
  <conditionalFormatting sqref="K274:L274">
    <cfRule type="expression" dxfId="121" priority="122" stopIfTrue="1">
      <formula>$AB274</formula>
    </cfRule>
  </conditionalFormatting>
  <conditionalFormatting sqref="J275">
    <cfRule type="expression" dxfId="120" priority="121" stopIfTrue="1">
      <formula>希望&lt;&gt;0</formula>
    </cfRule>
  </conditionalFormatting>
  <conditionalFormatting sqref="K275:L275">
    <cfRule type="expression" dxfId="119" priority="120" stopIfTrue="1">
      <formula>$AB275</formula>
    </cfRule>
  </conditionalFormatting>
  <conditionalFormatting sqref="J276">
    <cfRule type="expression" dxfId="118" priority="119" stopIfTrue="1">
      <formula>希望&lt;&gt;0</formula>
    </cfRule>
  </conditionalFormatting>
  <conditionalFormatting sqref="K276:L276">
    <cfRule type="expression" dxfId="117" priority="118" stopIfTrue="1">
      <formula>$AB276</formula>
    </cfRule>
  </conditionalFormatting>
  <conditionalFormatting sqref="J277">
    <cfRule type="expression" dxfId="116" priority="117" stopIfTrue="1">
      <formula>希望&lt;&gt;0</formula>
    </cfRule>
  </conditionalFormatting>
  <conditionalFormatting sqref="K277:L277">
    <cfRule type="expression" dxfId="115" priority="116" stopIfTrue="1">
      <formula>$AB277</formula>
    </cfRule>
  </conditionalFormatting>
  <conditionalFormatting sqref="J278">
    <cfRule type="expression" dxfId="114" priority="115" stopIfTrue="1">
      <formula>希望&lt;&gt;0</formula>
    </cfRule>
  </conditionalFormatting>
  <conditionalFormatting sqref="K278:L278">
    <cfRule type="expression" dxfId="113" priority="114" stopIfTrue="1">
      <formula>$AB278</formula>
    </cfRule>
  </conditionalFormatting>
  <conditionalFormatting sqref="J279">
    <cfRule type="expression" dxfId="112" priority="113" stopIfTrue="1">
      <formula>希望&lt;&gt;0</formula>
    </cfRule>
  </conditionalFormatting>
  <conditionalFormatting sqref="K279:L279">
    <cfRule type="expression" dxfId="111" priority="112" stopIfTrue="1">
      <formula>$AB279</formula>
    </cfRule>
  </conditionalFormatting>
  <conditionalFormatting sqref="J280">
    <cfRule type="expression" dxfId="110" priority="111" stopIfTrue="1">
      <formula>希望&lt;&gt;0</formula>
    </cfRule>
  </conditionalFormatting>
  <conditionalFormatting sqref="K280:L280">
    <cfRule type="expression" dxfId="109" priority="110" stopIfTrue="1">
      <formula>$AB280</formula>
    </cfRule>
  </conditionalFormatting>
  <conditionalFormatting sqref="J281">
    <cfRule type="expression" dxfId="108" priority="109" stopIfTrue="1">
      <formula>希望&lt;&gt;0</formula>
    </cfRule>
  </conditionalFormatting>
  <conditionalFormatting sqref="K281:L281">
    <cfRule type="expression" dxfId="107" priority="108" stopIfTrue="1">
      <formula>$AB281</formula>
    </cfRule>
  </conditionalFormatting>
  <conditionalFormatting sqref="J282">
    <cfRule type="expression" dxfId="106" priority="107" stopIfTrue="1">
      <formula>希望&lt;&gt;0</formula>
    </cfRule>
  </conditionalFormatting>
  <conditionalFormatting sqref="K282:L282">
    <cfRule type="expression" dxfId="105" priority="106" stopIfTrue="1">
      <formula>$AB282</formula>
    </cfRule>
  </conditionalFormatting>
  <conditionalFormatting sqref="J283">
    <cfRule type="expression" dxfId="104" priority="105" stopIfTrue="1">
      <formula>希望&lt;&gt;0</formula>
    </cfRule>
  </conditionalFormatting>
  <conditionalFormatting sqref="K283:L283">
    <cfRule type="expression" dxfId="103" priority="104" stopIfTrue="1">
      <formula>$AB283</formula>
    </cfRule>
  </conditionalFormatting>
  <conditionalFormatting sqref="O263:P283">
    <cfRule type="expression" dxfId="102" priority="103" stopIfTrue="1">
      <formula>AND($A263&lt;&gt;0, TRIM($O263)="")</formula>
    </cfRule>
  </conditionalFormatting>
  <conditionalFormatting sqref="Q263:Q283">
    <cfRule type="expression" dxfId="101" priority="102" stopIfTrue="1">
      <formula>AND($A263&lt;&gt;0, TRIM($Q263)="")</formula>
    </cfRule>
  </conditionalFormatting>
  <conditionalFormatting sqref="J290">
    <cfRule type="expression" dxfId="100" priority="101" stopIfTrue="1">
      <formula>希望&lt;&gt;0</formula>
    </cfRule>
  </conditionalFormatting>
  <conditionalFormatting sqref="O290:P290">
    <cfRule type="expression" dxfId="99" priority="100" stopIfTrue="1">
      <formula>AND($A290&lt;&gt;0, TRIM($O290)="")</formula>
    </cfRule>
  </conditionalFormatting>
  <conditionalFormatting sqref="Q290">
    <cfRule type="expression" dxfId="98" priority="99" stopIfTrue="1">
      <formula>AND($A290&lt;&gt;0, TRIM($Q290)="")</formula>
    </cfRule>
  </conditionalFormatting>
  <conditionalFormatting sqref="J296">
    <cfRule type="expression" dxfId="97" priority="98" stopIfTrue="1">
      <formula>希望&lt;&gt;0</formula>
    </cfRule>
  </conditionalFormatting>
  <conditionalFormatting sqref="K296:L296">
    <cfRule type="expression" dxfId="96" priority="97" stopIfTrue="1">
      <formula>$AB296</formula>
    </cfRule>
  </conditionalFormatting>
  <conditionalFormatting sqref="J297">
    <cfRule type="expression" dxfId="95" priority="96" stopIfTrue="1">
      <formula>希望&lt;&gt;0</formula>
    </cfRule>
  </conditionalFormatting>
  <conditionalFormatting sqref="K297:L297">
    <cfRule type="expression" dxfId="94" priority="95" stopIfTrue="1">
      <formula>$AB297</formula>
    </cfRule>
  </conditionalFormatting>
  <conditionalFormatting sqref="J298">
    <cfRule type="expression" dxfId="93" priority="94" stopIfTrue="1">
      <formula>希望&lt;&gt;0</formula>
    </cfRule>
  </conditionalFormatting>
  <conditionalFormatting sqref="K298:L298">
    <cfRule type="expression" dxfId="92" priority="93" stopIfTrue="1">
      <formula>$AB298</formula>
    </cfRule>
  </conditionalFormatting>
  <conditionalFormatting sqref="J299">
    <cfRule type="expression" dxfId="91" priority="92" stopIfTrue="1">
      <formula>希望&lt;&gt;0</formula>
    </cfRule>
  </conditionalFormatting>
  <conditionalFormatting sqref="K299:L299">
    <cfRule type="expression" dxfId="90" priority="91" stopIfTrue="1">
      <formula>$AB299</formula>
    </cfRule>
  </conditionalFormatting>
  <conditionalFormatting sqref="J300">
    <cfRule type="expression" dxfId="89" priority="90" stopIfTrue="1">
      <formula>希望&lt;&gt;0</formula>
    </cfRule>
  </conditionalFormatting>
  <conditionalFormatting sqref="K300:L300">
    <cfRule type="expression" dxfId="88" priority="89" stopIfTrue="1">
      <formula>$AB300</formula>
    </cfRule>
  </conditionalFormatting>
  <conditionalFormatting sqref="J301">
    <cfRule type="expression" dxfId="87" priority="88" stopIfTrue="1">
      <formula>希望&lt;&gt;0</formula>
    </cfRule>
  </conditionalFormatting>
  <conditionalFormatting sqref="K301:L301">
    <cfRule type="expression" dxfId="86" priority="87" stopIfTrue="1">
      <formula>$AB301</formula>
    </cfRule>
  </conditionalFormatting>
  <conditionalFormatting sqref="J302">
    <cfRule type="expression" dxfId="85" priority="86" stopIfTrue="1">
      <formula>希望&lt;&gt;0</formula>
    </cfRule>
  </conditionalFormatting>
  <conditionalFormatting sqref="K302:L302">
    <cfRule type="expression" dxfId="84" priority="85" stopIfTrue="1">
      <formula>$AB302</formula>
    </cfRule>
  </conditionalFormatting>
  <conditionalFormatting sqref="O296:P302">
    <cfRule type="expression" dxfId="83" priority="84" stopIfTrue="1">
      <formula>AND($A296&lt;&gt;0, TRIM($O296)="")</formula>
    </cfRule>
  </conditionalFormatting>
  <conditionalFormatting sqref="Q296:Q302">
    <cfRule type="expression" dxfId="82" priority="83" stopIfTrue="1">
      <formula>AND($A296&lt;&gt;0, TRIM($Q296)="")</formula>
    </cfRule>
  </conditionalFormatting>
  <conditionalFormatting sqref="J303">
    <cfRule type="expression" dxfId="81" priority="82" stopIfTrue="1">
      <formula>希望&lt;&gt;0</formula>
    </cfRule>
  </conditionalFormatting>
  <conditionalFormatting sqref="O303:P303">
    <cfRule type="expression" dxfId="80" priority="81" stopIfTrue="1">
      <formula>AND($A303&lt;&gt;0, TRIM($O303)="")</formula>
    </cfRule>
  </conditionalFormatting>
  <conditionalFormatting sqref="Q303">
    <cfRule type="expression" dxfId="79" priority="80" stopIfTrue="1">
      <formula>AND($A303&lt;&gt;0, TRIM($Q303)="")</formula>
    </cfRule>
  </conditionalFormatting>
  <conditionalFormatting sqref="J304">
    <cfRule type="expression" dxfId="78" priority="79" stopIfTrue="1">
      <formula>希望&lt;&gt;0</formula>
    </cfRule>
  </conditionalFormatting>
  <conditionalFormatting sqref="O304:P304">
    <cfRule type="expression" dxfId="77" priority="78" stopIfTrue="1">
      <formula>AND($A304&lt;&gt;0, TRIM($O304)="")</formula>
    </cfRule>
  </conditionalFormatting>
  <conditionalFormatting sqref="Q304">
    <cfRule type="expression" dxfId="76" priority="77" stopIfTrue="1">
      <formula>AND($A304&lt;&gt;0, TRIM($Q304)="")</formula>
    </cfRule>
  </conditionalFormatting>
  <conditionalFormatting sqref="P310">
    <cfRule type="expression" dxfId="75" priority="76" stopIfTrue="1">
      <formula>希望&lt;&gt;0</formula>
    </cfRule>
  </conditionalFormatting>
  <conditionalFormatting sqref="P311">
    <cfRule type="expression" dxfId="74" priority="75" stopIfTrue="1">
      <formula>希望&lt;&gt;0</formula>
    </cfRule>
  </conditionalFormatting>
  <conditionalFormatting sqref="P312">
    <cfRule type="expression" dxfId="73" priority="74" stopIfTrue="1">
      <formula>希望&lt;&gt;0</formula>
    </cfRule>
  </conditionalFormatting>
  <conditionalFormatting sqref="P313">
    <cfRule type="expression" dxfId="72" priority="73" stopIfTrue="1">
      <formula>希望&lt;&gt;0</formula>
    </cfRule>
  </conditionalFormatting>
  <conditionalFormatting sqref="P314">
    <cfRule type="expression" dxfId="71" priority="72" stopIfTrue="1">
      <formula>希望&lt;&gt;0</formula>
    </cfRule>
  </conditionalFormatting>
  <conditionalFormatting sqref="P315">
    <cfRule type="expression" dxfId="70" priority="71" stopIfTrue="1">
      <formula>希望&lt;&gt;0</formula>
    </cfRule>
  </conditionalFormatting>
  <conditionalFormatting sqref="P316">
    <cfRule type="expression" dxfId="69" priority="70" stopIfTrue="1">
      <formula>希望&lt;&gt;0</formula>
    </cfRule>
  </conditionalFormatting>
  <conditionalFormatting sqref="Q310:S316">
    <cfRule type="expression" dxfId="68" priority="69" stopIfTrue="1">
      <formula>$A310&lt;&gt;0</formula>
    </cfRule>
  </conditionalFormatting>
  <conditionalFormatting sqref="P317">
    <cfRule type="expression" dxfId="67" priority="68" stopIfTrue="1">
      <formula>希望&lt;&gt;0</formula>
    </cfRule>
  </conditionalFormatting>
  <conditionalFormatting sqref="P318">
    <cfRule type="expression" dxfId="66" priority="67" stopIfTrue="1">
      <formula>希望&lt;&gt;0</formula>
    </cfRule>
  </conditionalFormatting>
  <conditionalFormatting sqref="P319">
    <cfRule type="expression" dxfId="65" priority="66" stopIfTrue="1">
      <formula>希望&lt;&gt;0</formula>
    </cfRule>
  </conditionalFormatting>
  <conditionalFormatting sqref="Q317:S319">
    <cfRule type="expression" dxfId="64" priority="65" stopIfTrue="1">
      <formula>$A317&lt;&gt;0</formula>
    </cfRule>
  </conditionalFormatting>
  <conditionalFormatting sqref="P320">
    <cfRule type="expression" dxfId="63" priority="64" stopIfTrue="1">
      <formula>希望&lt;&gt;0</formula>
    </cfRule>
  </conditionalFormatting>
  <conditionalFormatting sqref="P321">
    <cfRule type="expression" dxfId="62" priority="63" stopIfTrue="1">
      <formula>希望&lt;&gt;0</formula>
    </cfRule>
  </conditionalFormatting>
  <conditionalFormatting sqref="P322">
    <cfRule type="expression" dxfId="61" priority="62" stopIfTrue="1">
      <formula>希望&lt;&gt;0</formula>
    </cfRule>
  </conditionalFormatting>
  <conditionalFormatting sqref="P323">
    <cfRule type="expression" dxfId="60" priority="61" stopIfTrue="1">
      <formula>希望&lt;&gt;0</formula>
    </cfRule>
  </conditionalFormatting>
  <conditionalFormatting sqref="P324">
    <cfRule type="expression" dxfId="59" priority="60" stopIfTrue="1">
      <formula>希望&lt;&gt;0</formula>
    </cfRule>
  </conditionalFormatting>
  <conditionalFormatting sqref="P325">
    <cfRule type="expression" dxfId="58" priority="59" stopIfTrue="1">
      <formula>希望&lt;&gt;0</formula>
    </cfRule>
  </conditionalFormatting>
  <conditionalFormatting sqref="P326">
    <cfRule type="expression" dxfId="57" priority="58" stopIfTrue="1">
      <formula>希望&lt;&gt;0</formula>
    </cfRule>
  </conditionalFormatting>
  <conditionalFormatting sqref="P327">
    <cfRule type="expression" dxfId="56" priority="57" stopIfTrue="1">
      <formula>希望&lt;&gt;0</formula>
    </cfRule>
  </conditionalFormatting>
  <conditionalFormatting sqref="P328">
    <cfRule type="expression" dxfId="55" priority="56" stopIfTrue="1">
      <formula>希望&lt;&gt;0</formula>
    </cfRule>
  </conditionalFormatting>
  <conditionalFormatting sqref="P329">
    <cfRule type="expression" dxfId="54" priority="55" stopIfTrue="1">
      <formula>希望&lt;&gt;0</formula>
    </cfRule>
  </conditionalFormatting>
  <conditionalFormatting sqref="P330">
    <cfRule type="expression" dxfId="53" priority="54" stopIfTrue="1">
      <formula>希望&lt;&gt;0</formula>
    </cfRule>
  </conditionalFormatting>
  <conditionalFormatting sqref="P331">
    <cfRule type="expression" dxfId="52" priority="53" stopIfTrue="1">
      <formula>希望&lt;&gt;0</formula>
    </cfRule>
  </conditionalFormatting>
  <conditionalFormatting sqref="P332">
    <cfRule type="expression" dxfId="51" priority="52" stopIfTrue="1">
      <formula>希望&lt;&gt;0</formula>
    </cfRule>
  </conditionalFormatting>
  <conditionalFormatting sqref="P333">
    <cfRule type="expression" dxfId="50" priority="51" stopIfTrue="1">
      <formula>希望&lt;&gt;0</formula>
    </cfRule>
  </conditionalFormatting>
  <conditionalFormatting sqref="Q320:S333">
    <cfRule type="expression" dxfId="49" priority="50" stopIfTrue="1">
      <formula>$A320&lt;&gt;0</formula>
    </cfRule>
  </conditionalFormatting>
  <conditionalFormatting sqref="P334">
    <cfRule type="expression" dxfId="48" priority="49" stopIfTrue="1">
      <formula>希望&lt;&gt;0</formula>
    </cfRule>
  </conditionalFormatting>
  <conditionalFormatting sqref="P335">
    <cfRule type="expression" dxfId="47" priority="48" stopIfTrue="1">
      <formula>希望&lt;&gt;0</formula>
    </cfRule>
  </conditionalFormatting>
  <conditionalFormatting sqref="P336">
    <cfRule type="expression" dxfId="46" priority="47" stopIfTrue="1">
      <formula>希望&lt;&gt;0</formula>
    </cfRule>
  </conditionalFormatting>
  <conditionalFormatting sqref="P337">
    <cfRule type="expression" dxfId="45" priority="46" stopIfTrue="1">
      <formula>希望&lt;&gt;0</formula>
    </cfRule>
  </conditionalFormatting>
  <conditionalFormatting sqref="P338">
    <cfRule type="expression" dxfId="44" priority="45" stopIfTrue="1">
      <formula>希望&lt;&gt;0</formula>
    </cfRule>
  </conditionalFormatting>
  <conditionalFormatting sqref="P339">
    <cfRule type="expression" dxfId="43" priority="44" stopIfTrue="1">
      <formula>希望&lt;&gt;0</formula>
    </cfRule>
  </conditionalFormatting>
  <conditionalFormatting sqref="P340">
    <cfRule type="expression" dxfId="42" priority="43" stopIfTrue="1">
      <formula>希望&lt;&gt;0</formula>
    </cfRule>
  </conditionalFormatting>
  <conditionalFormatting sqref="P341">
    <cfRule type="expression" dxfId="41" priority="42" stopIfTrue="1">
      <formula>希望&lt;&gt;0</formula>
    </cfRule>
  </conditionalFormatting>
  <conditionalFormatting sqref="Q334:S341">
    <cfRule type="expression" dxfId="40" priority="41" stopIfTrue="1">
      <formula>$A334&lt;&gt;0</formula>
    </cfRule>
  </conditionalFormatting>
  <conditionalFormatting sqref="P342">
    <cfRule type="expression" dxfId="39" priority="40" stopIfTrue="1">
      <formula>希望&lt;&gt;0</formula>
    </cfRule>
  </conditionalFormatting>
  <conditionalFormatting sqref="P343">
    <cfRule type="expression" dxfId="38" priority="39" stopIfTrue="1">
      <formula>希望&lt;&gt;0</formula>
    </cfRule>
  </conditionalFormatting>
  <conditionalFormatting sqref="P344">
    <cfRule type="expression" dxfId="37" priority="38" stopIfTrue="1">
      <formula>希望&lt;&gt;0</formula>
    </cfRule>
  </conditionalFormatting>
  <conditionalFormatting sqref="P345">
    <cfRule type="expression" dxfId="36" priority="37" stopIfTrue="1">
      <formula>希望&lt;&gt;0</formula>
    </cfRule>
  </conditionalFormatting>
  <conditionalFormatting sqref="P346">
    <cfRule type="expression" dxfId="35" priority="36" stopIfTrue="1">
      <formula>希望&lt;&gt;0</formula>
    </cfRule>
  </conditionalFormatting>
  <conditionalFormatting sqref="Q342:S346">
    <cfRule type="expression" dxfId="34" priority="35" stopIfTrue="1">
      <formula>$A342&lt;&gt;0</formula>
    </cfRule>
  </conditionalFormatting>
  <conditionalFormatting sqref="P347">
    <cfRule type="expression" dxfId="33" priority="34" stopIfTrue="1">
      <formula>希望&lt;&gt;0</formula>
    </cfRule>
  </conditionalFormatting>
  <conditionalFormatting sqref="P348">
    <cfRule type="expression" dxfId="32" priority="33" stopIfTrue="1">
      <formula>希望&lt;&gt;0</formula>
    </cfRule>
  </conditionalFormatting>
  <conditionalFormatting sqref="P349">
    <cfRule type="expression" dxfId="31" priority="32" stopIfTrue="1">
      <formula>希望&lt;&gt;0</formula>
    </cfRule>
  </conditionalFormatting>
  <conditionalFormatting sqref="P350">
    <cfRule type="expression" dxfId="30" priority="31" stopIfTrue="1">
      <formula>希望&lt;&gt;0</formula>
    </cfRule>
  </conditionalFormatting>
  <conditionalFormatting sqref="P351">
    <cfRule type="expression" dxfId="29" priority="30" stopIfTrue="1">
      <formula>希望&lt;&gt;0</formula>
    </cfRule>
  </conditionalFormatting>
  <conditionalFormatting sqref="P352">
    <cfRule type="expression" dxfId="28" priority="29" stopIfTrue="1">
      <formula>希望&lt;&gt;0</formula>
    </cfRule>
  </conditionalFormatting>
  <conditionalFormatting sqref="P353">
    <cfRule type="expression" dxfId="27" priority="28" stopIfTrue="1">
      <formula>希望&lt;&gt;0</formula>
    </cfRule>
  </conditionalFormatting>
  <conditionalFormatting sqref="P354">
    <cfRule type="expression" dxfId="26" priority="27" stopIfTrue="1">
      <formula>希望&lt;&gt;0</formula>
    </cfRule>
  </conditionalFormatting>
  <conditionalFormatting sqref="P355">
    <cfRule type="expression" dxfId="25" priority="26" stopIfTrue="1">
      <formula>希望&lt;&gt;0</formula>
    </cfRule>
  </conditionalFormatting>
  <conditionalFormatting sqref="Q347:S355">
    <cfRule type="expression" dxfId="24" priority="25" stopIfTrue="1">
      <formula>$A347&lt;&gt;0</formula>
    </cfRule>
  </conditionalFormatting>
  <conditionalFormatting sqref="P356">
    <cfRule type="expression" dxfId="23" priority="24" stopIfTrue="1">
      <formula>希望&lt;&gt;0</formula>
    </cfRule>
  </conditionalFormatting>
  <conditionalFormatting sqref="P357">
    <cfRule type="expression" dxfId="22" priority="23" stopIfTrue="1">
      <formula>希望&lt;&gt;0</formula>
    </cfRule>
  </conditionalFormatting>
  <conditionalFormatting sqref="P358">
    <cfRule type="expression" dxfId="21" priority="22" stopIfTrue="1">
      <formula>希望&lt;&gt;0</formula>
    </cfRule>
  </conditionalFormatting>
  <conditionalFormatting sqref="Q356:S358">
    <cfRule type="expression" dxfId="20" priority="21" stopIfTrue="1">
      <formula>$A356&lt;&gt;0</formula>
    </cfRule>
  </conditionalFormatting>
  <conditionalFormatting sqref="P359">
    <cfRule type="expression" dxfId="19" priority="20" stopIfTrue="1">
      <formula>希望&lt;&gt;0</formula>
    </cfRule>
  </conditionalFormatting>
  <conditionalFormatting sqref="P360">
    <cfRule type="expression" dxfId="18" priority="19" stopIfTrue="1">
      <formula>希望&lt;&gt;0</formula>
    </cfRule>
  </conditionalFormatting>
  <conditionalFormatting sqref="P361">
    <cfRule type="expression" dxfId="17" priority="18" stopIfTrue="1">
      <formula>希望&lt;&gt;0</formula>
    </cfRule>
  </conditionalFormatting>
  <conditionalFormatting sqref="P362">
    <cfRule type="expression" dxfId="16" priority="17" stopIfTrue="1">
      <formula>希望&lt;&gt;0</formula>
    </cfRule>
  </conditionalFormatting>
  <conditionalFormatting sqref="Q359:S362">
    <cfRule type="expression" dxfId="15" priority="16" stopIfTrue="1">
      <formula>$A359&lt;&gt;0</formula>
    </cfRule>
  </conditionalFormatting>
  <conditionalFormatting sqref="P363">
    <cfRule type="expression" dxfId="14" priority="15" stopIfTrue="1">
      <formula>希望&lt;&gt;0</formula>
    </cfRule>
  </conditionalFormatting>
  <conditionalFormatting sqref="P364">
    <cfRule type="expression" dxfId="13" priority="14" stopIfTrue="1">
      <formula>希望&lt;&gt;0</formula>
    </cfRule>
  </conditionalFormatting>
  <conditionalFormatting sqref="P365">
    <cfRule type="expression" dxfId="12" priority="13" stopIfTrue="1">
      <formula>希望&lt;&gt;0</formula>
    </cfRule>
  </conditionalFormatting>
  <conditionalFormatting sqref="P366">
    <cfRule type="expression" dxfId="11" priority="12" stopIfTrue="1">
      <formula>希望&lt;&gt;0</formula>
    </cfRule>
  </conditionalFormatting>
  <conditionalFormatting sqref="P367">
    <cfRule type="expression" dxfId="10" priority="11" stopIfTrue="1">
      <formula>希望&lt;&gt;0</formula>
    </cfRule>
  </conditionalFormatting>
  <conditionalFormatting sqref="P368">
    <cfRule type="expression" dxfId="9" priority="10" stopIfTrue="1">
      <formula>希望&lt;&gt;0</formula>
    </cfRule>
  </conditionalFormatting>
  <conditionalFormatting sqref="P369">
    <cfRule type="expression" dxfId="8" priority="9" stopIfTrue="1">
      <formula>希望&lt;&gt;0</formula>
    </cfRule>
  </conditionalFormatting>
  <conditionalFormatting sqref="P370">
    <cfRule type="expression" dxfId="7" priority="8" stopIfTrue="1">
      <formula>希望&lt;&gt;0</formula>
    </cfRule>
  </conditionalFormatting>
  <conditionalFormatting sqref="P371">
    <cfRule type="expression" dxfId="6" priority="7" stopIfTrue="1">
      <formula>希望&lt;&gt;0</formula>
    </cfRule>
  </conditionalFormatting>
  <conditionalFormatting sqref="P372">
    <cfRule type="expression" dxfId="5" priority="6" stopIfTrue="1">
      <formula>希望&lt;&gt;0</formula>
    </cfRule>
  </conditionalFormatting>
  <conditionalFormatting sqref="P373">
    <cfRule type="expression" dxfId="4" priority="5" stopIfTrue="1">
      <formula>希望&lt;&gt;0</formula>
    </cfRule>
  </conditionalFormatting>
  <conditionalFormatting sqref="P374">
    <cfRule type="expression" dxfId="3" priority="4" stopIfTrue="1">
      <formula>希望&lt;&gt;0</formula>
    </cfRule>
  </conditionalFormatting>
  <conditionalFormatting sqref="P375">
    <cfRule type="expression" dxfId="2" priority="3" stopIfTrue="1">
      <formula>希望&lt;&gt;0</formula>
    </cfRule>
  </conditionalFormatting>
  <conditionalFormatting sqref="P376">
    <cfRule type="expression" dxfId="1" priority="2" stopIfTrue="1">
      <formula>希望&lt;&gt;0</formula>
    </cfRule>
  </conditionalFormatting>
  <conditionalFormatting sqref="Q363:S376">
    <cfRule type="expression" dxfId="0" priority="1" stopIfTrue="1">
      <formula>$A363&lt;&gt;0</formula>
    </cfRule>
  </conditionalFormatting>
  <dataValidations count="435">
    <dataValidation imeMode="hiragana" allowBlank="1" showInputMessage="1" showErrorMessage="1" sqref="Q310:S316 Q317:S319 Q320:S333 Q334:S341 Q342:S346 Q347:S355 Q356:S358 Q359:S362 Q363:S376 E385:Y385" xr:uid="{05C5E458-7E97-4C7D-B145-785925D6BEEE}"/>
    <dataValidation imeMode="halfAlpha" allowBlank="1" showInputMessage="1" showErrorMessage="1" sqref="O240:P242 O248:P257 O263:P283 O290:P290 O296:P302 O303:P303 O304:P304" xr:uid="{A002C164-567F-4850-89C1-075364074D4B}"/>
    <dataValidation imeMode="hiragana" allowBlank="1" showInputMessage="1" showErrorMessage="1" sqref="I22:Y22" xr:uid="{9B83AF4D-D598-4374-90C8-C61E0AE36DBF}"/>
    <dataValidation type="whole" imeMode="halfAlpha" allowBlank="1" showInputMessage="1" showErrorMessage="1" error="7桁の数字を入力してください" sqref="I20:M20" xr:uid="{D1BCFAA2-169E-4079-BBAC-A6CE7D1D518E}">
      <formula1>0</formula1>
      <formula2>9999999</formula2>
    </dataValidation>
    <dataValidation imeMode="fullKatakana" allowBlank="1" showInputMessage="1" showErrorMessage="1" sqref="I24:Y24" xr:uid="{BB63310C-0C57-4813-ABDA-ADD4B1510BD6}"/>
    <dataValidation imeMode="hiragana" allowBlank="1" showInputMessage="1" showErrorMessage="1" sqref="I26:Y26" xr:uid="{74327EDF-05EE-4327-8AF6-930058AC7855}"/>
    <dataValidation imeMode="hiragana" allowBlank="1" showInputMessage="1" showErrorMessage="1" sqref="I28:Y28" xr:uid="{4F5B0C9B-7442-411E-B44B-DC2FBBBDB971}"/>
    <dataValidation imeMode="fullKatakana" allowBlank="1" showInputMessage="1" showErrorMessage="1" sqref="I30:Y30" xr:uid="{61908C5C-21FE-4B01-AF64-EB377B844F33}"/>
    <dataValidation imeMode="hiragana" allowBlank="1" showInputMessage="1" showErrorMessage="1" sqref="I32:Y32" xr:uid="{7BC2EE30-567C-4BBC-994B-647BEC3EEA45}"/>
    <dataValidation imeMode="halfAlpha" allowBlank="1" showInputMessage="1" showErrorMessage="1" sqref="I34:M34" xr:uid="{DB3911BC-6F24-438B-8768-92DCCAA0BF74}"/>
    <dataValidation imeMode="halfAlpha" allowBlank="1" showInputMessage="1" showErrorMessage="1" sqref="P34" xr:uid="{04E7E5AE-C4C0-469E-9C9D-BC5DED8D2DC7}"/>
    <dataValidation imeMode="halfAlpha" allowBlank="1" showInputMessage="1" showErrorMessage="1" sqref="I36:M36" xr:uid="{FC6C74B5-F5E8-4365-BD1C-03C1DF96E6E7}"/>
    <dataValidation imeMode="halfAlpha" allowBlank="1" showInputMessage="1" showErrorMessage="1" sqref="I38:Y38" xr:uid="{E76668E5-101E-4B29-8B08-3A32591C5370}"/>
    <dataValidation type="list" imeMode="halfAlpha" allowBlank="1" showInputMessage="1" showErrorMessage="1" error="リストから選択してください" sqref="I40:M40" xr:uid="{214449ED-A6BA-43E4-81BA-F0885F6B9AC7}">
      <formula1>"一致する,一致しない"</formula1>
    </dataValidation>
    <dataValidation type="list" imeMode="halfAlpha" allowBlank="1" showInputMessage="1" showErrorMessage="1" error="リストから選択してください" sqref="I63:M63" xr:uid="{6F285985-CC26-4EC3-8CC4-55CFE41AE8B0}">
      <formula1>"しない,する"</formula1>
    </dataValidation>
    <dataValidation type="whole" imeMode="halfAlpha" allowBlank="1" showInputMessage="1" showErrorMessage="1" error="7桁の数字を入力してください" sqref="I69:M69" xr:uid="{70E2D07A-89A6-4BDC-ACC8-1CD21899A5F7}">
      <formula1>0</formula1>
      <formula2>9999999</formula2>
    </dataValidation>
    <dataValidation imeMode="hiragana" allowBlank="1" showInputMessage="1" showErrorMessage="1" sqref="I71:Y71" xr:uid="{99BBA60F-132D-45C8-A6A4-99480E7A387C}"/>
    <dataValidation imeMode="fullKatakana" allowBlank="1" showInputMessage="1" showErrorMessage="1" sqref="I73:Y73" xr:uid="{B35B431B-2951-44B5-82DA-4F596F3A4E9F}"/>
    <dataValidation imeMode="hiragana" allowBlank="1" showInputMessage="1" showErrorMessage="1" sqref="I75:Y75" xr:uid="{A24B014B-14CD-4A90-8667-2BFA524626D1}"/>
    <dataValidation imeMode="hiragana" allowBlank="1" showInputMessage="1" showErrorMessage="1" sqref="I77:Y77" xr:uid="{320DAE3B-29D9-4401-8D55-3EE6ACBF7FE0}"/>
    <dataValidation imeMode="fullKatakana" allowBlank="1" showInputMessage="1" showErrorMessage="1" sqref="I79:Y79" xr:uid="{8ACDBA4D-820A-4662-9314-F37EB3F100EC}"/>
    <dataValidation imeMode="hiragana" allowBlank="1" showInputMessage="1" showErrorMessage="1" sqref="I81:Y81" xr:uid="{B9061FEC-CFF2-4DB0-A934-11CA890983EE}"/>
    <dataValidation imeMode="halfAlpha" allowBlank="1" showInputMessage="1" showErrorMessage="1" sqref="I83:M83" xr:uid="{D4CC265E-48C3-4C25-9DD2-0F62B706309F}"/>
    <dataValidation imeMode="halfAlpha" allowBlank="1" showInputMessage="1" showErrorMessage="1" sqref="P83" xr:uid="{FBC3DB8D-FCCF-4B23-AA69-A6851012B637}"/>
    <dataValidation imeMode="halfAlpha" allowBlank="1" showInputMessage="1" showErrorMessage="1" sqref="I85:M85" xr:uid="{4D1A5786-E87C-42CB-89FB-BA87CE263994}"/>
    <dataValidation imeMode="halfAlpha" allowBlank="1" showInputMessage="1" showErrorMessage="1" sqref="I87:Y87" xr:uid="{30739A28-533F-4224-A6FF-277F11FB4BC2}"/>
    <dataValidation imeMode="hiragana" allowBlank="1" showInputMessage="1" showErrorMessage="1" sqref="I112:Y112" xr:uid="{88E041A3-AA12-40AF-A68F-BF3BCBF631BB}"/>
    <dataValidation imeMode="fullKatakana" allowBlank="1" showInputMessage="1" showErrorMessage="1" sqref="I114:Y114" xr:uid="{C1677487-2764-4030-BD5B-36DC02BA5FE9}"/>
    <dataValidation imeMode="hiragana" allowBlank="1" showInputMessage="1" showErrorMessage="1" sqref="I116:Y116" xr:uid="{8B14169A-1332-49D9-AC2E-E28E3B93C33A}"/>
    <dataValidation type="whole" imeMode="halfAlpha" allowBlank="1" showInputMessage="1" showErrorMessage="1" error="7桁の数字を入力してください" sqref="I118:M118" xr:uid="{C8AF7A07-B145-45F7-B2C9-ECB23EDDC0E6}">
      <formula1>0</formula1>
      <formula2>9999999</formula2>
    </dataValidation>
    <dataValidation imeMode="hiragana" allowBlank="1" showInputMessage="1" showErrorMessage="1" sqref="I120:Y120" xr:uid="{01B9E926-C526-4BA6-BEF4-2DB6C506EFBD}"/>
    <dataValidation imeMode="halfAlpha" allowBlank="1" showInputMessage="1" showErrorMessage="1" sqref="I122:M122" xr:uid="{8419AD88-3E1E-40D1-95F8-A7D478964E69}"/>
    <dataValidation imeMode="halfAlpha" allowBlank="1" showInputMessage="1" showErrorMessage="1" sqref="P122" xr:uid="{C30009C9-22A3-4DFC-888F-DF1317CBD1C0}"/>
    <dataValidation imeMode="halfAlpha" allowBlank="1" showInputMessage="1" showErrorMessage="1" sqref="I124:M124" xr:uid="{950B7EDB-E197-4B39-B7DF-0F6165DBF0F3}"/>
    <dataValidation imeMode="halfAlpha" allowBlank="1" showInputMessage="1" showErrorMessage="1" sqref="I126:Y126" xr:uid="{E128C704-845E-4A42-AEC7-8B8A1016910E}"/>
    <dataValidation type="list" imeMode="halfAlpha" allowBlank="1" showInputMessage="1" showErrorMessage="1" error="リストから選択してください" sqref="I153:M153" xr:uid="{57F09FB0-A8D6-4D10-BAB3-9B2E06C6A7DB}">
      <formula1>"しない,する"</formula1>
    </dataValidation>
    <dataValidation imeMode="fullKatakana" allowBlank="1" showInputMessage="1" showErrorMessage="1" sqref="I155:Y155" xr:uid="{6F58805D-032B-46AF-8898-5A4112BD6DAE}"/>
    <dataValidation imeMode="hiragana" allowBlank="1" showInputMessage="1" showErrorMessage="1" sqref="I157:Y157" xr:uid="{6217812A-3CB0-4963-9132-1CC94FE3777D}"/>
    <dataValidation imeMode="halfAlpha" allowBlank="1" showInputMessage="1" showErrorMessage="1" sqref="I159:M159" xr:uid="{3F898B38-B2BF-44F5-BBAF-5C64C47DF91F}"/>
    <dataValidation type="whole" imeMode="halfAlpha" allowBlank="1" showInputMessage="1" showErrorMessage="1" error="7桁の数字を入力してください" sqref="I161:M161" xr:uid="{6AE4BAD4-5107-426A-83FB-0B054BE0B183}">
      <formula1>0</formula1>
      <formula2>9999999</formula2>
    </dataValidation>
    <dataValidation imeMode="hiragana" allowBlank="1" showInputMessage="1" showErrorMessage="1" sqref="I163:Y163" xr:uid="{826C43AA-72A1-48F3-9D0D-A74492C1A4E4}"/>
    <dataValidation imeMode="halfAlpha" allowBlank="1" showInputMessage="1" showErrorMessage="1" sqref="I165:M165" xr:uid="{5B50EB67-B9FD-4761-AD21-4F249C45239F}"/>
    <dataValidation imeMode="halfAlpha" allowBlank="1" showInputMessage="1" showErrorMessage="1" sqref="I167:M167" xr:uid="{C2AFB860-4B22-4FC5-AA33-0B6730E06F16}"/>
    <dataValidation imeMode="halfAlpha" allowBlank="1" showInputMessage="1" showErrorMessage="1" sqref="I169:Y169" xr:uid="{9F3D6423-DA8D-4A42-9A34-8ADAE1E42398}"/>
    <dataValidation imeMode="hiragana" allowBlank="1" showInputMessage="1" showErrorMessage="1" sqref="I177:Y177" xr:uid="{FE7966FA-A72D-4985-BE1A-F94825E5F98E}"/>
    <dataValidation imeMode="hiragana" allowBlank="1" showInputMessage="1" showErrorMessage="1" sqref="I179:Y179" xr:uid="{2F15B203-226A-464D-921A-11EED78FC9AE}"/>
    <dataValidation imeMode="halfAlpha" allowBlank="1" showInputMessage="1" showErrorMessage="1" sqref="I181:Y181" xr:uid="{DB3387C4-5918-47F2-8532-1A16B1008629}"/>
    <dataValidation imeMode="hiragana" allowBlank="1" showInputMessage="1" showErrorMessage="1" sqref="I183:Y183" xr:uid="{65CDDF76-DD23-4595-A8A1-CB97151EE394}"/>
    <dataValidation imeMode="halfAlpha" allowBlank="1" showInputMessage="1" showErrorMessage="1" sqref="I185:Y185" xr:uid="{6C4D7A4A-DB35-4D62-AEC0-EE923E1A0C3C}"/>
    <dataValidation type="date" imeMode="halfAlpha" allowBlank="1" showInputMessage="1" showErrorMessage="1" error="有効な日付を入力してください" sqref="I195:K195" xr:uid="{615920EA-70FD-4E5E-949D-EBC1047550A1}">
      <formula1>92</formula1>
      <formula2>73415</formula2>
    </dataValidation>
    <dataValidation type="date" imeMode="halfAlpha" allowBlank="1" showInputMessage="1" showErrorMessage="1" error="有効な日付を入力してください" sqref="I196:K196" xr:uid="{893207C5-81BD-4F5D-885B-028C6BEF81A0}">
      <formula1>92</formula1>
      <formula2>73415</formula2>
    </dataValidation>
    <dataValidation type="date" imeMode="halfAlpha" allowBlank="1" showInputMessage="1" showErrorMessage="1" error="有効な日付を入力してください" sqref="N195:O195" xr:uid="{C4243C44-0A69-4ED2-8065-8E74B5589445}">
      <formula1>92</formula1>
      <formula2>73415</formula2>
    </dataValidation>
    <dataValidation type="date" imeMode="halfAlpha" allowBlank="1" showInputMessage="1" showErrorMessage="1" error="有効な日付を入力してください" sqref="N196:O196" xr:uid="{D5986157-F43D-4FAE-B70B-308C7AEDB2EB}">
      <formula1>92</formula1>
      <formula2>73415</formula2>
    </dataValidation>
    <dataValidation type="date" imeMode="halfAlpha" allowBlank="1" showInputMessage="1" showErrorMessage="1" error="有効な日付を入力してください" sqref="Q195" xr:uid="{0BD83141-9C92-47B7-984B-239F65F663E1}">
      <formula1>92</formula1>
      <formula2>73415</formula2>
    </dataValidation>
    <dataValidation type="date" imeMode="halfAlpha" allowBlank="1" showInputMessage="1" showErrorMessage="1" error="有効な日付を入力してください" sqref="Q196" xr:uid="{06FC52E6-59F3-4111-8D17-FEA81E122B07}">
      <formula1>92</formula1>
      <formula2>73415</formula2>
    </dataValidation>
    <dataValidation type="date" imeMode="halfAlpha" allowBlank="1" showInputMessage="1" showErrorMessage="1" error="有効な日付を入力してください" sqref="S195:T195" xr:uid="{A2073234-0E74-4CF6-80D6-BE461A6A517E}">
      <formula1>92</formula1>
      <formula2>73415</formula2>
    </dataValidation>
    <dataValidation type="date" imeMode="halfAlpha" allowBlank="1" showInputMessage="1" showErrorMessage="1" error="有効な日付を入力してください" sqref="S196:T196" xr:uid="{659678B4-B785-460A-B25F-ADE3CF1A9396}">
      <formula1>92</formula1>
      <formula2>73415</formula2>
    </dataValidation>
    <dataValidation type="whole" imeMode="halfAlpha" allowBlank="1" showInputMessage="1" showErrorMessage="1" error="有効な数字を入力してください。10兆円以上になる場合は、9,999,999,999と入力してください" sqref="I197:M197" xr:uid="{3BC9622D-0257-44C8-9F93-CFA60584E2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97:P197" xr:uid="{03A5BB23-5DE0-455E-AFCA-72F258358FB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97:R197" xr:uid="{E0FE064F-460E-478B-8BAC-66BC767699F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97:V197" xr:uid="{5D3128FE-156E-4F08-B3EB-2853841010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W197:Y197" xr:uid="{3DB69949-0346-468D-89F0-6606C4DB474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8:M198" xr:uid="{A902E97B-B66E-49B8-94AA-43FB58F6F05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98:P198" xr:uid="{8140726C-0617-4D02-86BD-587276FBF35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98:R198" xr:uid="{B388F23A-CDC9-4415-ACB4-C59AC8CFA5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98:V198" xr:uid="{64D55FF2-16D2-420E-B6A6-E88C721DDC5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W198:Y198" xr:uid="{229BFAC4-8D6A-4FEF-BB46-FD7F8738570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9:M199" xr:uid="{8F6CF640-B18F-4FBA-9C93-22A75B39D6A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99:P199" xr:uid="{F118464D-9A6F-493D-A43A-D6EF23A27D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99:R199" xr:uid="{0673A5D3-3C67-4666-AA75-77C92D0E84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99:V199" xr:uid="{35A450EE-8B9E-4983-A6C9-608C4466D3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W199:Y199" xr:uid="{39EBBD17-308D-4796-832C-ADB21E4FA1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0:M200" xr:uid="{DB8ACA5F-F93C-4B33-9600-C985BEDE7CF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200:P200" xr:uid="{B1BCABFB-C22E-4405-A5D2-B4729ADE0C9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00:R200" xr:uid="{C57F8C2A-9A53-46F3-9654-CC855C8E57A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0:V200" xr:uid="{E2E0CCAC-CA2E-4052-BFAD-399F5176FD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W200:Y200" xr:uid="{B717AF1A-6F2D-492D-9AD5-EA1CD45679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1:M201" xr:uid="{3CF0F7A1-F9C2-47E1-81D8-35DF15F5C6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201:P201" xr:uid="{DE4B18EC-9EDF-410B-8277-F4D652BEA4B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01:R201" xr:uid="{D073EAAA-18E5-4A91-BC5F-9B8D2D4EE2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1:V201" xr:uid="{ADEFB84E-88FE-4B56-9A72-249B827133B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W201:Y201" xr:uid="{FC6B79E7-D796-4127-BD0E-019E5BDC8E9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2:M202" xr:uid="{C07996A7-3EE6-43C7-9C6D-20194058F7C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202:P202" xr:uid="{E28E22B2-E55C-4F3B-816D-1B7776FD24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02:R202" xr:uid="{A9C95C61-662B-48FD-A1AD-6D5569E8E19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2:V202" xr:uid="{16C007A8-2C25-4E53-89E6-8A2506379CA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W202:Y202" xr:uid="{3FEC1963-FBBF-4429-8538-C5264FC9C0AE}">
      <formula1>-9999999999</formula1>
      <formula2>9999999999</formula2>
    </dataValidation>
    <dataValidation allowBlank="1" showInputMessage="1" showErrorMessage="1" sqref="I203:M203 N203:P203 Q203:R203 S203:V203 W203:Y203 I211:M211 N211:P211 Q211:R211 I217:M217 B235 B240 B248 B262 B263 R284 S284 T284 U284 V284 W284 X284 Y284 B290 B295 B296 B303 B304" xr:uid="{AA26A15A-2F6B-407A-8897-6D00BAE3DB49}"/>
    <dataValidation type="whole" imeMode="halfAlpha" allowBlank="1" showInputMessage="1" showErrorMessage="1" error="有効な数字を入力してください。10兆円以上になる場合は、9,999,999,999と入力してください" sqref="I207:M207" xr:uid="{24C066B7-FC63-4231-91BF-A701F116DF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07:R207" xr:uid="{EAA4F57D-A2C9-4FCD-892C-50582F1CE5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8:M208" xr:uid="{8563342F-DBDB-4EFE-BC69-8DA3457ECAA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08:R208" xr:uid="{02C10E3B-4168-4557-941A-F3D68C105EE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9:M209" xr:uid="{F80A65CE-CEC6-4044-ACAA-69F13D080EB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209:P209" xr:uid="{E86988C2-021C-4665-BC09-8D3C139792A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09:R209" xr:uid="{29870008-B01A-4961-85F5-67FCE96B16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210:P210" xr:uid="{D75A1620-8F2E-488F-917A-6A2AD50454F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0:R210" xr:uid="{04DE76F7-5FC0-4424-BE6A-4E3CC83EACF1}">
      <formula1>-9999999999</formula1>
      <formula2>9999999999</formula2>
    </dataValidation>
    <dataValidation type="whole" imeMode="halfAlpha" allowBlank="1" showInputMessage="1" showErrorMessage="1" error="有効な数字を入力してください" sqref="I214:M214" xr:uid="{CA1FA4B2-0AA1-4D39-914B-BE22F729F600}">
      <formula1>0</formula1>
      <formula2>9999999999</formula2>
    </dataValidation>
    <dataValidation type="whole" imeMode="halfAlpha" allowBlank="1" showInputMessage="1" showErrorMessage="1" error="有効な数字を入力してください" sqref="I215:M215" xr:uid="{9FFAC015-B4FA-4AA5-9153-E69745C7DECB}">
      <formula1>0</formula1>
      <formula2>9999999999</formula2>
    </dataValidation>
    <dataValidation type="whole" imeMode="halfAlpha" allowBlank="1" showInputMessage="1" showErrorMessage="1" error="有効な数字を入力してください" sqref="I216:M216" xr:uid="{7643B999-3C47-4846-82FE-6E31BC25726D}">
      <formula1>0</formula1>
      <formula2>9999999999</formula2>
    </dataValidation>
    <dataValidation type="whole" imeMode="halfAlpha" allowBlank="1" showInputMessage="1" showErrorMessage="1" error="有効な数字を入力してください" sqref="I218:M218" xr:uid="{E7B9912D-F439-4039-ACA3-EC2FE91864D8}">
      <formula1>0</formula1>
      <formula2>9999999999</formula2>
    </dataValidation>
    <dataValidation type="date" imeMode="halfAlpha" allowBlank="1" showInputMessage="1" showErrorMessage="1" error="有効な日付を入力してください" sqref="I220:M220" xr:uid="{2AFAC64D-0F0E-44E8-8219-46866EC162FB}">
      <formula1>92</formula1>
      <formula2>73415</formula2>
    </dataValidation>
    <dataValidation type="date" imeMode="halfAlpha" allowBlank="1" showInputMessage="1" showErrorMessage="1" error="有効な日付を入力してください" sqref="I222:M222" xr:uid="{45EB8561-A583-42B2-9A01-C11C9435C96B}">
      <formula1>92</formula1>
      <formula2>73415</formula2>
    </dataValidation>
    <dataValidation type="date" imeMode="halfAlpha" allowBlank="1" showInputMessage="1" showErrorMessage="1" error="有効な日付を入力してください" sqref="O222:P222" xr:uid="{4DE6D698-1B6C-470A-9F20-3681A155F365}">
      <formula1>92</formula1>
      <formula2>73415</formula2>
    </dataValidation>
    <dataValidation type="date" imeMode="halfAlpha" allowBlank="1" showInputMessage="1" showErrorMessage="1" error="有効な日付を入力してください" sqref="I224:M224" xr:uid="{4B5CA460-5729-44BC-B159-9F44742F4B99}">
      <formula1>92</formula1>
      <formula2>73415</formula2>
    </dataValidation>
    <dataValidation type="whole" imeMode="halfAlpha" allowBlank="1" showInputMessage="1" showErrorMessage="1" error="有効な数字を入力してください" sqref="I226:M226" xr:uid="{1F18C057-47C2-4F8E-93D0-528E4B3C1F9E}">
      <formula1>0</formula1>
      <formula2>9999999999</formula2>
    </dataValidation>
    <dataValidation type="list" imeMode="halfAlpha" allowBlank="1" showInputMessage="1" showErrorMessage="1" error="リストから選択してください" sqref="I228:M228" xr:uid="{A8EAD518-FE21-4AEC-A75E-C4BCC0A93444}">
      <formula1>"有,無　"</formula1>
    </dataValidation>
    <dataValidation type="list" imeMode="halfAlpha" allowBlank="1" showInputMessage="1" showErrorMessage="1" error="リストから選択してください" sqref="J240" xr:uid="{3BF6B85F-685D-4A33-834D-B62A6EDB71E8}">
      <formula1>"○,　"</formula1>
    </dataValidation>
    <dataValidation type="list" imeMode="halfAlpha" allowBlank="1" showInputMessage="1" showErrorMessage="1" error="リストから選択してください" sqref="J241" xr:uid="{C7490F70-12A3-4B0B-ABD3-D0350E80EF26}">
      <formula1>"○,　"</formula1>
    </dataValidation>
    <dataValidation type="list" imeMode="halfAlpha" allowBlank="1" showInputMessage="1" showErrorMessage="1" error="リストから選択してください" sqref="J242" xr:uid="{5CD43F8A-1490-47B3-8AE5-2C4D3BC77416}">
      <formula1>"○,　"</formula1>
    </dataValidation>
    <dataValidation type="date" imeMode="halfAlpha" allowBlank="1" showInputMessage="1" showErrorMessage="1" error="有効な日付を入力してください" sqref="Q240:Q242" xr:uid="{AA4AE9F1-1713-487B-AE85-AD18C8120757}">
      <formula1>92</formula1>
      <formula2>73415</formula2>
    </dataValidation>
    <dataValidation type="whole" imeMode="halfAlpha" allowBlank="1" showInputMessage="1" showErrorMessage="1" error="有効な数字を入力してください" sqref="R240:R242" xr:uid="{5F33130D-27A0-43CE-84EC-30CB93BC0F07}">
      <formula1>0</formula1>
      <formula2>9999999999</formula2>
    </dataValidation>
    <dataValidation type="whole" imeMode="halfAlpha" allowBlank="1" showInputMessage="1" showErrorMessage="1" error="有効な数字を入力してください" sqref="S240:S242" xr:uid="{3625727D-F5AC-484A-9883-6A24F4AE33E8}">
      <formula1>0</formula1>
      <formula2>9999999999</formula2>
    </dataValidation>
    <dataValidation type="list" imeMode="halfAlpha" allowBlank="1" showInputMessage="1" showErrorMessage="1" error="リストから選択してください" sqref="J248" xr:uid="{A7A152EA-5B3D-4E2B-865A-A3EA7C42EAEE}">
      <formula1>"○,　"</formula1>
    </dataValidation>
    <dataValidation type="list" imeMode="halfAlpha" allowBlank="1" showInputMessage="1" showErrorMessage="1" error="リストから選択してください" sqref="J249" xr:uid="{C9F1DB5F-C5D6-4FF5-B235-40D35B04BB44}">
      <formula1>"○,　"</formula1>
    </dataValidation>
    <dataValidation type="list" imeMode="halfAlpha" allowBlank="1" showInputMessage="1" showErrorMessage="1" error="リストから選択してください" sqref="J250" xr:uid="{3D573506-6F52-4872-8EAB-A06667717B0E}">
      <formula1>"○,　"</formula1>
    </dataValidation>
    <dataValidation type="list" imeMode="halfAlpha" allowBlank="1" showInputMessage="1" showErrorMessage="1" error="リストから選択してください" sqref="J251" xr:uid="{69F6C31B-009D-493D-AFC1-20008D5267C9}">
      <formula1>"○,　"</formula1>
    </dataValidation>
    <dataValidation type="list" imeMode="halfAlpha" allowBlank="1" showInputMessage="1" showErrorMessage="1" error="リストから選択してください" sqref="J252" xr:uid="{16CC6B31-4B56-4D41-BE2C-5EE0BF5FCDF5}">
      <formula1>"○,　"</formula1>
    </dataValidation>
    <dataValidation type="list" imeMode="halfAlpha" allowBlank="1" showInputMessage="1" showErrorMessage="1" error="リストから選択してください" sqref="J253" xr:uid="{C90022DF-7C19-4A17-8EB6-48F01265C14D}">
      <formula1>"○,　"</formula1>
    </dataValidation>
    <dataValidation type="list" imeMode="halfAlpha" allowBlank="1" showInputMessage="1" showErrorMessage="1" error="リストから選択してください" sqref="J254" xr:uid="{5D9ECE7C-C2C9-4ECD-968D-007E3E81DE22}">
      <formula1>"○,　"</formula1>
    </dataValidation>
    <dataValidation type="list" imeMode="halfAlpha" allowBlank="1" showInputMessage="1" showErrorMessage="1" error="リストから選択してください" sqref="J255" xr:uid="{734283E6-741A-463F-B8EB-F3F2C09CBBE9}">
      <formula1>"○,　"</formula1>
    </dataValidation>
    <dataValidation type="list" imeMode="halfAlpha" allowBlank="1" showInputMessage="1" showErrorMessage="1" error="リストから選択してください" sqref="J256" xr:uid="{7ABA9AE1-FE4E-4F9E-AD8E-A9E2966EA5C7}">
      <formula1>"○,　"</formula1>
    </dataValidation>
    <dataValidation type="list" imeMode="halfAlpha" allowBlank="1" showInputMessage="1" showErrorMessage="1" error="リストから選択してください" sqref="J257" xr:uid="{A3F8F571-6EF7-4B61-9F32-B4CCA84B7EEA}">
      <formula1>"○,　"</formula1>
    </dataValidation>
    <dataValidation type="date" imeMode="halfAlpha" allowBlank="1" showInputMessage="1" showErrorMessage="1" error="有効な日付を入力してください" sqref="Q248:Q257" xr:uid="{A0E93CEC-0120-4AE8-9A59-C5485A4CDE31}">
      <formula1>92</formula1>
      <formula2>73415</formula2>
    </dataValidation>
    <dataValidation type="whole" imeMode="halfAlpha" allowBlank="1" showInputMessage="1" showErrorMessage="1" error="有効な数字を入力してください" sqref="R248:R257" xr:uid="{7083A7ED-AA81-4914-8BEE-B6F6FC36B5E6}">
      <formula1>0</formula1>
      <formula2>9999999999</formula2>
    </dataValidation>
    <dataValidation type="whole" imeMode="halfAlpha" allowBlank="1" showInputMessage="1" showErrorMessage="1" error="有効な数字を入力してください" sqref="S248:S257" xr:uid="{330590FE-7A2C-4833-8B26-A33212526ECE}">
      <formula1>0</formula1>
      <formula2>9999999999</formula2>
    </dataValidation>
    <dataValidation type="whole" imeMode="halfAlpha" allowBlank="1" showInputMessage="1" showErrorMessage="1" error="有効な数字を入力してください" sqref="T248:T257" xr:uid="{8CBB6C8C-42B0-4876-9EDB-243822F33D43}">
      <formula1>0</formula1>
      <formula2>9999999999</formula2>
    </dataValidation>
    <dataValidation type="whole" imeMode="halfAlpha" allowBlank="1" showInputMessage="1" showErrorMessage="1" error="有効な数字を入力してください" sqref="U248:U257" xr:uid="{698834DA-0CD1-49A0-A39E-79FD34AEAEB7}">
      <formula1>0</formula1>
      <formula2>9999999999</formula2>
    </dataValidation>
    <dataValidation type="list" imeMode="halfAlpha" allowBlank="1" showInputMessage="1" showErrorMessage="1" error="リストから選択してください" sqref="J263" xr:uid="{EEFA9857-BA12-4D19-A87F-8B31E8880727}">
      <formula1>"○,　"</formula1>
    </dataValidation>
    <dataValidation type="list" imeMode="halfAlpha" allowBlank="1" showInputMessage="1" showErrorMessage="1" error="リストから選択してください" sqref="K263:L263" xr:uid="{880A4EA6-79DC-4596-9BDF-12DCC62B50EE}">
      <formula1>"○,　"</formula1>
    </dataValidation>
    <dataValidation type="whole" imeMode="halfAlpha" allowBlank="1" showInputMessage="1" showErrorMessage="1" error="有効な数字を入力してください" sqref="R263" xr:uid="{B1AC8072-157A-4225-940B-9AAA0BADF6A4}">
      <formula1>0</formula1>
      <formula2>9999999999</formula2>
    </dataValidation>
    <dataValidation type="whole" imeMode="halfAlpha" allowBlank="1" showInputMessage="1" showErrorMessage="1" error="有効な数字を入力してください" sqref="S263" xr:uid="{225B279F-237A-48DB-92D8-C1763D3616AD}">
      <formula1>0</formula1>
      <formula2>9999999999</formula2>
    </dataValidation>
    <dataValidation type="whole" imeMode="halfAlpha" allowBlank="1" showInputMessage="1" showErrorMessage="1" error="有効な数字を入力してください" sqref="T263" xr:uid="{9B14EC21-A9A8-41C0-B0AD-0E099BCB573F}">
      <formula1>0</formula1>
      <formula2>9999999999</formula2>
    </dataValidation>
    <dataValidation type="whole" imeMode="halfAlpha" allowBlank="1" showInputMessage="1" showErrorMessage="1" error="有効な数字を入力してください" sqref="U263" xr:uid="{D82E602C-9A0E-40E7-94A8-ADC38CE2BFFF}">
      <formula1>0</formula1>
      <formula2>9999999999</formula2>
    </dataValidation>
    <dataValidation type="whole" imeMode="halfAlpha" allowBlank="1" showInputMessage="1" showErrorMessage="1" error="有効な数字を入力してください" sqref="V263" xr:uid="{2D1B521E-07AF-4319-A40C-793AED8C467F}">
      <formula1>0</formula1>
      <formula2>9999999999</formula2>
    </dataValidation>
    <dataValidation type="whole" imeMode="halfAlpha" allowBlank="1" showInputMessage="1" showErrorMessage="1" error="有効な数字を入力してください" sqref="W263" xr:uid="{2605BF7C-59ED-46BA-A072-9826F4E43EEB}">
      <formula1>0</formula1>
      <formula2>9999999999</formula2>
    </dataValidation>
    <dataValidation type="whole" imeMode="halfAlpha" allowBlank="1" showInputMessage="1" showErrorMessage="1" error="有効な数字を入力してください" sqref="X263" xr:uid="{30771ED6-3B82-4B15-8696-D9D7135384E9}">
      <formula1>0</formula1>
      <formula2>9999999999</formula2>
    </dataValidation>
    <dataValidation type="whole" imeMode="halfAlpha" allowBlank="1" showInputMessage="1" showErrorMessage="1" error="有効な数字を入力してください" sqref="Y263" xr:uid="{A0D54713-39EB-4109-AF63-4478A2EB0883}">
      <formula1>0</formula1>
      <formula2>9999999999</formula2>
    </dataValidation>
    <dataValidation type="list" imeMode="halfAlpha" allowBlank="1" showInputMessage="1" showErrorMessage="1" error="リストから選択してください" sqref="J264" xr:uid="{182CE329-DB0F-4F4F-973B-F1108377FCCA}">
      <formula1>"○,　"</formula1>
    </dataValidation>
    <dataValidation type="list" imeMode="halfAlpha" allowBlank="1" showInputMessage="1" showErrorMessage="1" error="リストから選択してください" sqref="K264:L264" xr:uid="{98009DFA-ED04-4CC9-AC2E-3FED05A242F9}">
      <formula1>"○,　"</formula1>
    </dataValidation>
    <dataValidation type="whole" imeMode="halfAlpha" allowBlank="1" showInputMessage="1" showErrorMessage="1" error="有効な数字を入力してください" sqref="R264" xr:uid="{CB11DF16-EDC2-4D95-85EE-1A11BC41731A}">
      <formula1>0</formula1>
      <formula2>9999999999</formula2>
    </dataValidation>
    <dataValidation type="whole" imeMode="halfAlpha" allowBlank="1" showInputMessage="1" showErrorMessage="1" error="有効な数字を入力してください" sqref="S264" xr:uid="{3ED59D14-6A4A-4EF4-92A6-BC69AA41EF17}">
      <formula1>0</formula1>
      <formula2>9999999999</formula2>
    </dataValidation>
    <dataValidation type="whole" imeMode="halfAlpha" allowBlank="1" showInputMessage="1" showErrorMessage="1" error="有効な数字を入力してください" sqref="T264" xr:uid="{2994C5B2-2153-46BA-A00E-D70F5B7C762A}">
      <formula1>0</formula1>
      <formula2>9999999999</formula2>
    </dataValidation>
    <dataValidation type="whole" imeMode="halfAlpha" allowBlank="1" showInputMessage="1" showErrorMessage="1" error="有効な数字を入力してください" sqref="U264" xr:uid="{35392106-574A-4848-A9BF-ED629A80EACE}">
      <formula1>0</formula1>
      <formula2>9999999999</formula2>
    </dataValidation>
    <dataValidation type="whole" imeMode="halfAlpha" allowBlank="1" showInputMessage="1" showErrorMessage="1" error="有効な数字を入力してください" sqref="V264" xr:uid="{AEDD79A6-AFE0-40CF-BB19-614C8F30D9DA}">
      <formula1>0</formula1>
      <formula2>9999999999</formula2>
    </dataValidation>
    <dataValidation type="whole" imeMode="halfAlpha" allowBlank="1" showInputMessage="1" showErrorMessage="1" error="有効な数字を入力してください" sqref="W264" xr:uid="{36346FBA-5621-4FA9-9166-70862F36B9C0}">
      <formula1>0</formula1>
      <formula2>9999999999</formula2>
    </dataValidation>
    <dataValidation type="whole" imeMode="halfAlpha" allowBlank="1" showInputMessage="1" showErrorMessage="1" error="有効な数字を入力してください" sqref="X264" xr:uid="{363837FE-5557-4A8F-89E8-92994E783BCC}">
      <formula1>0</formula1>
      <formula2>9999999999</formula2>
    </dataValidation>
    <dataValidation type="whole" imeMode="halfAlpha" allowBlank="1" showInputMessage="1" showErrorMessage="1" error="有効な数字を入力してください" sqref="Y264" xr:uid="{2870ABB8-CAC5-4804-AA02-67B7B4F13429}">
      <formula1>0</formula1>
      <formula2>9999999999</formula2>
    </dataValidation>
    <dataValidation type="list" imeMode="halfAlpha" allowBlank="1" showInputMessage="1" showErrorMessage="1" error="リストから選択してください" sqref="J265" xr:uid="{8F25C539-86A3-4DE2-A037-CC873CA18DEA}">
      <formula1>"○,　"</formula1>
    </dataValidation>
    <dataValidation type="list" imeMode="halfAlpha" allowBlank="1" showInputMessage="1" showErrorMessage="1" error="リストから選択してください" sqref="K265:L265" xr:uid="{8C49AA39-949A-41DC-AABE-F265C4D8EE77}">
      <formula1>"○,　"</formula1>
    </dataValidation>
    <dataValidation type="whole" imeMode="halfAlpha" allowBlank="1" showInputMessage="1" showErrorMessage="1" error="有効な数字を入力してください" sqref="R265" xr:uid="{CCDF1C98-4639-4660-9B1C-781AD16BDC5D}">
      <formula1>0</formula1>
      <formula2>9999999999</formula2>
    </dataValidation>
    <dataValidation type="whole" imeMode="halfAlpha" allowBlank="1" showInputMessage="1" showErrorMessage="1" error="有効な数字を入力してください" sqref="S265" xr:uid="{03F4C506-A5C1-4DD7-AB92-810226596851}">
      <formula1>0</formula1>
      <formula2>9999999999</formula2>
    </dataValidation>
    <dataValidation type="whole" imeMode="halfAlpha" allowBlank="1" showInputMessage="1" showErrorMessage="1" error="有効な数字を入力してください" sqref="T265" xr:uid="{E69941A4-6A8A-4706-B54A-17281F5293FB}">
      <formula1>0</formula1>
      <formula2>9999999999</formula2>
    </dataValidation>
    <dataValidation type="whole" imeMode="halfAlpha" allowBlank="1" showInputMessage="1" showErrorMessage="1" error="有効な数字を入力してください" sqref="U265" xr:uid="{4574D039-D0B9-4725-8581-E0233DABBAFB}">
      <formula1>0</formula1>
      <formula2>9999999999</formula2>
    </dataValidation>
    <dataValidation type="whole" imeMode="halfAlpha" allowBlank="1" showInputMessage="1" showErrorMessage="1" error="有効な数字を入力してください" sqref="V265" xr:uid="{D198297C-D09E-494F-8690-1A4E92EF5E97}">
      <formula1>0</formula1>
      <formula2>9999999999</formula2>
    </dataValidation>
    <dataValidation type="whole" imeMode="halfAlpha" allowBlank="1" showInputMessage="1" showErrorMessage="1" error="有効な数字を入力してください" sqref="W265" xr:uid="{612EEE96-6B81-4B10-9226-A678B71ABC9E}">
      <formula1>0</formula1>
      <formula2>9999999999</formula2>
    </dataValidation>
    <dataValidation type="whole" imeMode="halfAlpha" allowBlank="1" showInputMessage="1" showErrorMessage="1" error="有効な数字を入力してください" sqref="X265" xr:uid="{BBF0B089-161A-43F0-B9BD-E000D94CB781}">
      <formula1>0</formula1>
      <formula2>9999999999</formula2>
    </dataValidation>
    <dataValidation type="whole" imeMode="halfAlpha" allowBlank="1" showInputMessage="1" showErrorMessage="1" error="有効な数字を入力してください" sqref="Y265" xr:uid="{31DFC5E0-6F19-44E2-9FB4-ABBC391EED11}">
      <formula1>0</formula1>
      <formula2>9999999999</formula2>
    </dataValidation>
    <dataValidation type="list" imeMode="halfAlpha" allowBlank="1" showInputMessage="1" showErrorMessage="1" error="リストから選択してください" sqref="J266" xr:uid="{83376851-24D2-485D-BBA0-0C65E813DADF}">
      <formula1>"○,　"</formula1>
    </dataValidation>
    <dataValidation type="list" imeMode="halfAlpha" allowBlank="1" showInputMessage="1" showErrorMessage="1" error="リストから選択してください" sqref="K266:L266" xr:uid="{D5051481-1F30-4DF2-8106-7A5A8035F4B0}">
      <formula1>"○,　"</formula1>
    </dataValidation>
    <dataValidation type="whole" imeMode="halfAlpha" allowBlank="1" showInputMessage="1" showErrorMessage="1" error="有効な数字を入力してください" sqref="R266" xr:uid="{0DF89077-922E-40EC-A7E2-64660D309868}">
      <formula1>0</formula1>
      <formula2>9999999999</formula2>
    </dataValidation>
    <dataValidation type="whole" imeMode="halfAlpha" allowBlank="1" showInputMessage="1" showErrorMessage="1" error="有効な数字を入力してください" sqref="S266" xr:uid="{6A75C9DD-C267-4F74-96C0-930219927A8E}">
      <formula1>0</formula1>
      <formula2>9999999999</formula2>
    </dataValidation>
    <dataValidation type="whole" imeMode="halfAlpha" allowBlank="1" showInputMessage="1" showErrorMessage="1" error="有効な数字を入力してください" sqref="T266" xr:uid="{B34B88E6-38A7-4984-A82E-BFAB236B476C}">
      <formula1>0</formula1>
      <formula2>9999999999</formula2>
    </dataValidation>
    <dataValidation type="whole" imeMode="halfAlpha" allowBlank="1" showInputMessage="1" showErrorMessage="1" error="有効な数字を入力してください" sqref="U266" xr:uid="{11C3D715-4DF4-4A0C-B03A-4961A37051C1}">
      <formula1>0</formula1>
      <formula2>9999999999</formula2>
    </dataValidation>
    <dataValidation type="whole" imeMode="halfAlpha" allowBlank="1" showInputMessage="1" showErrorMessage="1" error="有効な数字を入力してください" sqref="V266" xr:uid="{42203712-AD66-4E0F-AD7C-CD6EF398CEFE}">
      <formula1>0</formula1>
      <formula2>9999999999</formula2>
    </dataValidation>
    <dataValidation type="whole" imeMode="halfAlpha" allowBlank="1" showInputMessage="1" showErrorMessage="1" error="有効な数字を入力してください" sqref="W266" xr:uid="{54B956C0-AAF0-4288-A802-056AFAFBBCBB}">
      <formula1>0</formula1>
      <formula2>9999999999</formula2>
    </dataValidation>
    <dataValidation type="whole" imeMode="halfAlpha" allowBlank="1" showInputMessage="1" showErrorMessage="1" error="有効な数字を入力してください" sqref="X266" xr:uid="{05A84ACE-70A8-40EE-9F8D-764C1FA8258A}">
      <formula1>0</formula1>
      <formula2>9999999999</formula2>
    </dataValidation>
    <dataValidation type="whole" imeMode="halfAlpha" allowBlank="1" showInputMessage="1" showErrorMessage="1" error="有効な数字を入力してください" sqref="Y266" xr:uid="{B550B07D-98E1-406C-9A3C-5D90F64BCAC1}">
      <formula1>0</formula1>
      <formula2>9999999999</formula2>
    </dataValidation>
    <dataValidation type="list" imeMode="halfAlpha" allowBlank="1" showInputMessage="1" showErrorMessage="1" error="リストから選択してください" sqref="J267" xr:uid="{985CDFA7-7C08-4F02-B5A8-CEEE5D4346A3}">
      <formula1>"○,　"</formula1>
    </dataValidation>
    <dataValidation type="list" imeMode="halfAlpha" allowBlank="1" showInputMessage="1" showErrorMessage="1" error="リストから選択してください" sqref="K267:L267" xr:uid="{CC01C0BE-17A8-4506-B6B2-A7C3E7E2729B}">
      <formula1>"○,　"</formula1>
    </dataValidation>
    <dataValidation type="whole" imeMode="halfAlpha" allowBlank="1" showInputMessage="1" showErrorMessage="1" error="有効な数字を入力してください" sqref="R267" xr:uid="{80927EE3-28CB-49A5-A42E-1E23C906108C}">
      <formula1>0</formula1>
      <formula2>9999999999</formula2>
    </dataValidation>
    <dataValidation type="whole" imeMode="halfAlpha" allowBlank="1" showInputMessage="1" showErrorMessage="1" error="有効な数字を入力してください" sqref="S267" xr:uid="{E712D66E-5E30-4DD4-9F24-4EB3104C0C1E}">
      <formula1>0</formula1>
      <formula2>9999999999</formula2>
    </dataValidation>
    <dataValidation type="whole" imeMode="halfAlpha" allowBlank="1" showInputMessage="1" showErrorMessage="1" error="有効な数字を入力してください" sqref="T267" xr:uid="{3339F4FA-7B50-4A2B-B60F-B64F9948BA35}">
      <formula1>0</formula1>
      <formula2>9999999999</formula2>
    </dataValidation>
    <dataValidation type="whole" imeMode="halfAlpha" allowBlank="1" showInputMessage="1" showErrorMessage="1" error="有効な数字を入力してください" sqref="U267" xr:uid="{AF7DCDAF-A35E-4A7F-88E3-EE8F1C3F1039}">
      <formula1>0</formula1>
      <formula2>9999999999</formula2>
    </dataValidation>
    <dataValidation type="whole" imeMode="halfAlpha" allowBlank="1" showInputMessage="1" showErrorMessage="1" error="有効な数字を入力してください" sqref="V267" xr:uid="{B8FB2D15-3053-4865-B75A-E2872C1E6889}">
      <formula1>0</formula1>
      <formula2>9999999999</formula2>
    </dataValidation>
    <dataValidation type="whole" imeMode="halfAlpha" allowBlank="1" showInputMessage="1" showErrorMessage="1" error="有効な数字を入力してください" sqref="W267" xr:uid="{14D33CEF-54EF-4E6F-8524-EE636F6AEC5E}">
      <formula1>0</formula1>
      <formula2>9999999999</formula2>
    </dataValidation>
    <dataValidation type="whole" imeMode="halfAlpha" allowBlank="1" showInputMessage="1" showErrorMessage="1" error="有効な数字を入力してください" sqref="X267" xr:uid="{D263B1F8-7324-4999-BE0A-4688A116BF1B}">
      <formula1>0</formula1>
      <formula2>9999999999</formula2>
    </dataValidation>
    <dataValidation type="whole" imeMode="halfAlpha" allowBlank="1" showInputMessage="1" showErrorMessage="1" error="有効な数字を入力してください" sqref="Y267" xr:uid="{9F004F01-FA0C-471A-9557-F57AC96179E3}">
      <formula1>0</formula1>
      <formula2>9999999999</formula2>
    </dataValidation>
    <dataValidation type="list" imeMode="halfAlpha" allowBlank="1" showInputMessage="1" showErrorMessage="1" error="リストから選択してください" sqref="J268" xr:uid="{9612F955-0595-4F22-903E-184B57B76006}">
      <formula1>"○,　"</formula1>
    </dataValidation>
    <dataValidation type="list" imeMode="halfAlpha" allowBlank="1" showInputMessage="1" showErrorMessage="1" error="リストから選択してください" sqref="K268:L268" xr:uid="{5886E62D-104B-4FF8-B1CB-5696374CCBB6}">
      <formula1>"○,　"</formula1>
    </dataValidation>
    <dataValidation type="whole" imeMode="halfAlpha" allowBlank="1" showInputMessage="1" showErrorMessage="1" error="有効な数字を入力してください" sqref="R268" xr:uid="{04F0FEF5-BE5E-47DA-8F79-FB3AD0B4E551}">
      <formula1>0</formula1>
      <formula2>9999999999</formula2>
    </dataValidation>
    <dataValidation type="whole" imeMode="halfAlpha" allowBlank="1" showInputMessage="1" showErrorMessage="1" error="有効な数字を入力してください" sqref="S268" xr:uid="{289CE0A0-FA91-4D6E-9C0D-6F3DA739B77B}">
      <formula1>0</formula1>
      <formula2>9999999999</formula2>
    </dataValidation>
    <dataValidation type="whole" imeMode="halfAlpha" allowBlank="1" showInputMessage="1" showErrorMessage="1" error="有効な数字を入力してください" sqref="T268" xr:uid="{1A1C6752-AAF1-4A8D-963C-71008617CD16}">
      <formula1>0</formula1>
      <formula2>9999999999</formula2>
    </dataValidation>
    <dataValidation type="whole" imeMode="halfAlpha" allowBlank="1" showInputMessage="1" showErrorMessage="1" error="有効な数字を入力してください" sqref="U268" xr:uid="{079CB3F1-9853-4016-B22D-87F36C00A37D}">
      <formula1>0</formula1>
      <formula2>9999999999</formula2>
    </dataValidation>
    <dataValidation type="whole" imeMode="halfAlpha" allowBlank="1" showInputMessage="1" showErrorMessage="1" error="有効な数字を入力してください" sqref="V268" xr:uid="{1E750A27-848A-4B14-864C-D3698B64A87A}">
      <formula1>0</formula1>
      <formula2>9999999999</formula2>
    </dataValidation>
    <dataValidation type="whole" imeMode="halfAlpha" allowBlank="1" showInputMessage="1" showErrorMessage="1" error="有効な数字を入力してください" sqref="W268" xr:uid="{73E56464-AD3B-4540-A80E-DC2841C157ED}">
      <formula1>0</formula1>
      <formula2>9999999999</formula2>
    </dataValidation>
    <dataValidation type="whole" imeMode="halfAlpha" allowBlank="1" showInputMessage="1" showErrorMessage="1" error="有効な数字を入力してください" sqref="X268" xr:uid="{F45E50BC-0CDE-4721-A2AC-F2482916F148}">
      <formula1>0</formula1>
      <formula2>9999999999</formula2>
    </dataValidation>
    <dataValidation type="whole" imeMode="halfAlpha" allowBlank="1" showInputMessage="1" showErrorMessage="1" error="有効な数字を入力してください" sqref="Y268" xr:uid="{F3A090AF-E7CE-4340-9D73-0966FD6F56A6}">
      <formula1>0</formula1>
      <formula2>9999999999</formula2>
    </dataValidation>
    <dataValidation type="list" imeMode="halfAlpha" allowBlank="1" showInputMessage="1" showErrorMessage="1" error="リストから選択してください" sqref="J269" xr:uid="{B645720D-E916-407C-998F-67C5B8D58031}">
      <formula1>"○,　"</formula1>
    </dataValidation>
    <dataValidation type="list" imeMode="halfAlpha" allowBlank="1" showInputMessage="1" showErrorMessage="1" error="リストから選択してください" sqref="K269:L269" xr:uid="{1C56EE87-373F-42FC-958F-FAB179520232}">
      <formula1>"○,　"</formula1>
    </dataValidation>
    <dataValidation type="whole" imeMode="halfAlpha" allowBlank="1" showInputMessage="1" showErrorMessage="1" error="有効な数字を入力してください" sqref="R269" xr:uid="{1B1195BE-D2E1-496D-AEAE-C9FEEDACF29C}">
      <formula1>0</formula1>
      <formula2>9999999999</formula2>
    </dataValidation>
    <dataValidation type="whole" imeMode="halfAlpha" allowBlank="1" showInputMessage="1" showErrorMessage="1" error="有効な数字を入力してください" sqref="S269" xr:uid="{F9DA6D46-D9DF-4DD8-B0F2-9606E162F6C9}">
      <formula1>0</formula1>
      <formula2>9999999999</formula2>
    </dataValidation>
    <dataValidation type="whole" imeMode="halfAlpha" allowBlank="1" showInputMessage="1" showErrorMessage="1" error="有効な数字を入力してください" sqref="T269" xr:uid="{7323B3F6-39AD-4F35-AE3C-BACEC835A9DD}">
      <formula1>0</formula1>
      <formula2>9999999999</formula2>
    </dataValidation>
    <dataValidation type="whole" imeMode="halfAlpha" allowBlank="1" showInputMessage="1" showErrorMessage="1" error="有効な数字を入力してください" sqref="U269" xr:uid="{3CC5ED30-804E-4AE1-A831-165DC3B8BF60}">
      <formula1>0</formula1>
      <formula2>9999999999</formula2>
    </dataValidation>
    <dataValidation type="whole" imeMode="halfAlpha" allowBlank="1" showInputMessage="1" showErrorMessage="1" error="有効な数字を入力してください" sqref="V269" xr:uid="{27419E48-4D0B-443C-9518-0C0783CA2EC4}">
      <formula1>0</formula1>
      <formula2>9999999999</formula2>
    </dataValidation>
    <dataValidation type="whole" imeMode="halfAlpha" allowBlank="1" showInputMessage="1" showErrorMessage="1" error="有効な数字を入力してください" sqref="W269" xr:uid="{01D6D3C1-F9A3-47AC-BC7C-0B74A9F8184F}">
      <formula1>0</formula1>
      <formula2>9999999999</formula2>
    </dataValidation>
    <dataValidation type="whole" imeMode="halfAlpha" allowBlank="1" showInputMessage="1" showErrorMessage="1" error="有効な数字を入力してください" sqref="X269" xr:uid="{0EAB95B3-1D78-49C6-B5F6-A76C670EF176}">
      <formula1>0</formula1>
      <formula2>9999999999</formula2>
    </dataValidation>
    <dataValidation type="whole" imeMode="halfAlpha" allowBlank="1" showInputMessage="1" showErrorMessage="1" error="有効な数字を入力してください" sqref="Y269" xr:uid="{4F6FC20D-81C3-4C29-AD72-4E57B076CF5E}">
      <formula1>0</formula1>
      <formula2>9999999999</formula2>
    </dataValidation>
    <dataValidation type="list" imeMode="halfAlpha" allowBlank="1" showInputMessage="1" showErrorMessage="1" error="リストから選択してください" sqref="J270" xr:uid="{A2875F6B-F926-4A77-88B8-36455D179314}">
      <formula1>"○,　"</formula1>
    </dataValidation>
    <dataValidation type="list" imeMode="halfAlpha" allowBlank="1" showInputMessage="1" showErrorMessage="1" error="リストから選択してください" sqref="K270:L270" xr:uid="{A2CC792B-113B-48D4-8330-08C49B8754DE}">
      <formula1>"○,　"</formula1>
    </dataValidation>
    <dataValidation type="whole" imeMode="halfAlpha" allowBlank="1" showInputMessage="1" showErrorMessage="1" error="有効な数字を入力してください" sqref="R270" xr:uid="{5CCF0889-140B-49D2-B978-CFCF553CAA77}">
      <formula1>0</formula1>
      <formula2>9999999999</formula2>
    </dataValidation>
    <dataValidation type="whole" imeMode="halfAlpha" allowBlank="1" showInputMessage="1" showErrorMessage="1" error="有効な数字を入力してください" sqref="S270" xr:uid="{A38F02EC-00C4-481D-8172-549EC9344D89}">
      <formula1>0</formula1>
      <formula2>9999999999</formula2>
    </dataValidation>
    <dataValidation type="whole" imeMode="halfAlpha" allowBlank="1" showInputMessage="1" showErrorMessage="1" error="有効な数字を入力してください" sqref="T270" xr:uid="{35D3C77D-6EB8-4697-9B60-A11D5A621E8F}">
      <formula1>0</formula1>
      <formula2>9999999999</formula2>
    </dataValidation>
    <dataValidation type="whole" imeMode="halfAlpha" allowBlank="1" showInputMessage="1" showErrorMessage="1" error="有効な数字を入力してください" sqref="U270" xr:uid="{23129D22-8C88-4FD0-9E65-7E663CE0BBD8}">
      <formula1>0</formula1>
      <formula2>9999999999</formula2>
    </dataValidation>
    <dataValidation type="whole" imeMode="halfAlpha" allowBlank="1" showInputMessage="1" showErrorMessage="1" error="有効な数字を入力してください" sqref="V270" xr:uid="{E70B47AA-83A3-4472-B3CB-08162E694260}">
      <formula1>0</formula1>
      <formula2>9999999999</formula2>
    </dataValidation>
    <dataValidation type="whole" imeMode="halfAlpha" allowBlank="1" showInputMessage="1" showErrorMessage="1" error="有効な数字を入力してください" sqref="W270" xr:uid="{3D0A558C-BA62-46AE-888E-AC3477E997CA}">
      <formula1>0</formula1>
      <formula2>9999999999</formula2>
    </dataValidation>
    <dataValidation type="whole" imeMode="halfAlpha" allowBlank="1" showInputMessage="1" showErrorMessage="1" error="有効な数字を入力してください" sqref="X270" xr:uid="{3A7C387E-196B-4C36-BD52-345EDF0775EE}">
      <formula1>0</formula1>
      <formula2>9999999999</formula2>
    </dataValidation>
    <dataValidation type="whole" imeMode="halfAlpha" allowBlank="1" showInputMessage="1" showErrorMessage="1" error="有効な数字を入力してください" sqref="Y270" xr:uid="{A9FB6683-3DF2-492C-A61E-2035A362A32B}">
      <formula1>0</formula1>
      <formula2>9999999999</formula2>
    </dataValidation>
    <dataValidation type="list" imeMode="halfAlpha" allowBlank="1" showInputMessage="1" showErrorMessage="1" error="リストから選択してください" sqref="J271" xr:uid="{31261EBB-B57A-44C5-B01C-862AC5B1C204}">
      <formula1>"○,　"</formula1>
    </dataValidation>
    <dataValidation type="list" imeMode="halfAlpha" allowBlank="1" showInputMessage="1" showErrorMessage="1" error="リストから選択してください" sqref="K271:L271" xr:uid="{60189334-1CD2-4ADC-AEA8-3D6F4620F282}">
      <formula1>"○,　"</formula1>
    </dataValidation>
    <dataValidation type="whole" imeMode="halfAlpha" allowBlank="1" showInputMessage="1" showErrorMessage="1" error="有効な数字を入力してください" sqref="R271" xr:uid="{847CAD14-0BF2-45ED-89F3-FEF7885FCD60}">
      <formula1>0</formula1>
      <formula2>9999999999</formula2>
    </dataValidation>
    <dataValidation type="whole" imeMode="halfAlpha" allowBlank="1" showInputMessage="1" showErrorMessage="1" error="有効な数字を入力してください" sqref="S271" xr:uid="{1B03B7AF-00B4-4501-A363-DF02F031FFA8}">
      <formula1>0</formula1>
      <formula2>9999999999</formula2>
    </dataValidation>
    <dataValidation type="whole" imeMode="halfAlpha" allowBlank="1" showInputMessage="1" showErrorMessage="1" error="有効な数字を入力してください" sqref="T271" xr:uid="{68DAF56D-C7D7-44B9-8E3F-FE456CCF6703}">
      <formula1>0</formula1>
      <formula2>9999999999</formula2>
    </dataValidation>
    <dataValidation type="whole" imeMode="halfAlpha" allowBlank="1" showInputMessage="1" showErrorMessage="1" error="有効な数字を入力してください" sqref="U271" xr:uid="{8B0D8379-9045-44D1-A1D2-23405C1BEB71}">
      <formula1>0</formula1>
      <formula2>9999999999</formula2>
    </dataValidation>
    <dataValidation type="whole" imeMode="halfAlpha" allowBlank="1" showInputMessage="1" showErrorMessage="1" error="有効な数字を入力してください" sqref="V271" xr:uid="{525B7F79-1DDF-4CE1-BB2A-C446847CCDC2}">
      <formula1>0</formula1>
      <formula2>9999999999</formula2>
    </dataValidation>
    <dataValidation type="whole" imeMode="halfAlpha" allowBlank="1" showInputMessage="1" showErrorMessage="1" error="有効な数字を入力してください" sqref="W271" xr:uid="{8D3ED406-C914-4555-8373-B9DDE5AC1B84}">
      <formula1>0</formula1>
      <formula2>9999999999</formula2>
    </dataValidation>
    <dataValidation type="whole" imeMode="halfAlpha" allowBlank="1" showInputMessage="1" showErrorMessage="1" error="有効な数字を入力してください" sqref="X271" xr:uid="{6119ECFB-8698-4619-A02E-6864E825B8C2}">
      <formula1>0</formula1>
      <formula2>9999999999</formula2>
    </dataValidation>
    <dataValidation type="whole" imeMode="halfAlpha" allowBlank="1" showInputMessage="1" showErrorMessage="1" error="有効な数字を入力してください" sqref="Y271" xr:uid="{AF7A5979-6D85-4955-B968-C40EF2D9F493}">
      <formula1>0</formula1>
      <formula2>9999999999</formula2>
    </dataValidation>
    <dataValidation type="list" imeMode="halfAlpha" allowBlank="1" showInputMessage="1" showErrorMessage="1" error="リストから選択してください" sqref="J272" xr:uid="{B0A92AC2-D22F-4778-A644-692B1E97EAB2}">
      <formula1>"○,　"</formula1>
    </dataValidation>
    <dataValidation type="list" imeMode="halfAlpha" allowBlank="1" showInputMessage="1" showErrorMessage="1" error="リストから選択してください" sqref="K272:L272" xr:uid="{7AB36EE3-8945-4AE5-99C5-0E32196328D5}">
      <formula1>"○,　"</formula1>
    </dataValidation>
    <dataValidation type="whole" imeMode="halfAlpha" allowBlank="1" showInputMessage="1" showErrorMessage="1" error="有効な数字を入力してください" sqref="R272" xr:uid="{505E1399-6D94-4855-AC98-B6C0FD58253E}">
      <formula1>0</formula1>
      <formula2>9999999999</formula2>
    </dataValidation>
    <dataValidation type="whole" imeMode="halfAlpha" allowBlank="1" showInputMessage="1" showErrorMessage="1" error="有効な数字を入力してください" sqref="S272" xr:uid="{294AB549-F0A0-4DAC-B67C-B1F031A550CC}">
      <formula1>0</formula1>
      <formula2>9999999999</formula2>
    </dataValidation>
    <dataValidation type="whole" imeMode="halfAlpha" allowBlank="1" showInputMessage="1" showErrorMessage="1" error="有効な数字を入力してください" sqref="T272" xr:uid="{8A901D06-DEDF-46C6-A05F-ED1B27AB5300}">
      <formula1>0</formula1>
      <formula2>9999999999</formula2>
    </dataValidation>
    <dataValidation type="whole" imeMode="halfAlpha" allowBlank="1" showInputMessage="1" showErrorMessage="1" error="有効な数字を入力してください" sqref="U272" xr:uid="{2A63D616-6C2B-48E9-A4C6-40CA852A7A57}">
      <formula1>0</formula1>
      <formula2>9999999999</formula2>
    </dataValidation>
    <dataValidation type="whole" imeMode="halfAlpha" allowBlank="1" showInputMessage="1" showErrorMessage="1" error="有効な数字を入力してください" sqref="V272" xr:uid="{EDB4C4DD-20E1-416E-AB70-1179C997DC89}">
      <formula1>0</formula1>
      <formula2>9999999999</formula2>
    </dataValidation>
    <dataValidation type="whole" imeMode="halfAlpha" allowBlank="1" showInputMessage="1" showErrorMessage="1" error="有効な数字を入力してください" sqref="W272" xr:uid="{79CD16E4-F97A-4FC7-9BED-4DE96EC6C4C6}">
      <formula1>0</formula1>
      <formula2>9999999999</formula2>
    </dataValidation>
    <dataValidation type="whole" imeMode="halfAlpha" allowBlank="1" showInputMessage="1" showErrorMessage="1" error="有効な数字を入力してください" sqref="X272" xr:uid="{486EF0C9-690A-4641-B516-2CE04A345FF9}">
      <formula1>0</formula1>
      <formula2>9999999999</formula2>
    </dataValidation>
    <dataValidation type="whole" imeMode="halfAlpha" allowBlank="1" showInputMessage="1" showErrorMessage="1" error="有効な数字を入力してください" sqref="Y272" xr:uid="{10DF95B7-3D14-4693-8C7A-32B3A9F25414}">
      <formula1>0</formula1>
      <formula2>9999999999</formula2>
    </dataValidation>
    <dataValidation type="list" imeMode="halfAlpha" allowBlank="1" showInputMessage="1" showErrorMessage="1" error="リストから選択してください" sqref="J273" xr:uid="{14E75FCF-4282-42BE-8B58-5533780C6465}">
      <formula1>"○,　"</formula1>
    </dataValidation>
    <dataValidation type="list" imeMode="halfAlpha" allowBlank="1" showInputMessage="1" showErrorMessage="1" error="リストから選択してください" sqref="K273:L273" xr:uid="{32B06129-3A2C-42B8-AB53-7A7B2FE07699}">
      <formula1>"○,　"</formula1>
    </dataValidation>
    <dataValidation type="whole" imeMode="halfAlpha" allowBlank="1" showInputMessage="1" showErrorMessage="1" error="有効な数字を入力してください" sqref="R273" xr:uid="{7F3F59DE-BD88-4EDE-B56C-42260F64EDBC}">
      <formula1>0</formula1>
      <formula2>9999999999</formula2>
    </dataValidation>
    <dataValidation type="whole" imeMode="halfAlpha" allowBlank="1" showInputMessage="1" showErrorMessage="1" error="有効な数字を入力してください" sqref="S273" xr:uid="{B87FFD08-B1A7-4D87-B30B-4D9D12728B43}">
      <formula1>0</formula1>
      <formula2>9999999999</formula2>
    </dataValidation>
    <dataValidation type="whole" imeMode="halfAlpha" allowBlank="1" showInputMessage="1" showErrorMessage="1" error="有効な数字を入力してください" sqref="T273" xr:uid="{F3216386-53D6-45F5-AC07-CBF9BE68F9A3}">
      <formula1>0</formula1>
      <formula2>9999999999</formula2>
    </dataValidation>
    <dataValidation type="whole" imeMode="halfAlpha" allowBlank="1" showInputMessage="1" showErrorMessage="1" error="有効な数字を入力してください" sqref="U273" xr:uid="{061B37EA-66D6-43F6-A00A-B3291ACDF4CF}">
      <formula1>0</formula1>
      <formula2>9999999999</formula2>
    </dataValidation>
    <dataValidation type="whole" imeMode="halfAlpha" allowBlank="1" showInputMessage="1" showErrorMessage="1" error="有効な数字を入力してください" sqref="V273" xr:uid="{73FD618F-1DA6-4B82-A8BA-4F53F7242A74}">
      <formula1>0</formula1>
      <formula2>9999999999</formula2>
    </dataValidation>
    <dataValidation type="whole" imeMode="halfAlpha" allowBlank="1" showInputMessage="1" showErrorMessage="1" error="有効な数字を入力してください" sqref="W273" xr:uid="{F1C649BB-5C07-4AFA-945F-E53B42AB691D}">
      <formula1>0</formula1>
      <formula2>9999999999</formula2>
    </dataValidation>
    <dataValidation type="whole" imeMode="halfAlpha" allowBlank="1" showInputMessage="1" showErrorMessage="1" error="有効な数字を入力してください" sqref="X273" xr:uid="{0FD17E4F-97F0-4B27-9ADD-1FD547C71360}">
      <formula1>0</formula1>
      <formula2>9999999999</formula2>
    </dataValidation>
    <dataValidation type="whole" imeMode="halfAlpha" allowBlank="1" showInputMessage="1" showErrorMessage="1" error="有効な数字を入力してください" sqref="Y273" xr:uid="{7C7030C9-B169-4084-A721-590913DE02F3}">
      <formula1>0</formula1>
      <formula2>9999999999</formula2>
    </dataValidation>
    <dataValidation type="list" imeMode="halfAlpha" allowBlank="1" showInputMessage="1" showErrorMessage="1" error="リストから選択してください" sqref="J274" xr:uid="{0B9443C8-FF38-4968-B79A-7EA034384FD3}">
      <formula1>"○,　"</formula1>
    </dataValidation>
    <dataValidation type="list" imeMode="halfAlpha" allowBlank="1" showInputMessage="1" showErrorMessage="1" error="リストから選択してください" sqref="K274:L274" xr:uid="{281AAA9E-5AC5-45EA-B81D-2E02FEA05198}">
      <formula1>"○,　"</formula1>
    </dataValidation>
    <dataValidation type="whole" imeMode="halfAlpha" allowBlank="1" showInputMessage="1" showErrorMessage="1" error="有効な数字を入力してください" sqref="R274" xr:uid="{0550A213-BDBA-475E-88D8-BDA6C379114C}">
      <formula1>0</formula1>
      <formula2>9999999999</formula2>
    </dataValidation>
    <dataValidation type="whole" imeMode="halfAlpha" allowBlank="1" showInputMessage="1" showErrorMessage="1" error="有効な数字を入力してください" sqref="S274" xr:uid="{429A62AF-A7A1-40B1-BAD5-B76FC59EF72D}">
      <formula1>0</formula1>
      <formula2>9999999999</formula2>
    </dataValidation>
    <dataValidation type="whole" imeMode="halfAlpha" allowBlank="1" showInputMessage="1" showErrorMessage="1" error="有効な数字を入力してください" sqref="T274" xr:uid="{08EE4C69-9DA0-4132-9109-BF0D5052FF9D}">
      <formula1>0</formula1>
      <formula2>9999999999</formula2>
    </dataValidation>
    <dataValidation type="whole" imeMode="halfAlpha" allowBlank="1" showInputMessage="1" showErrorMessage="1" error="有効な数字を入力してください" sqref="U274" xr:uid="{72A6084F-C415-42C9-96C0-B5177D261729}">
      <formula1>0</formula1>
      <formula2>9999999999</formula2>
    </dataValidation>
    <dataValidation type="whole" imeMode="halfAlpha" allowBlank="1" showInputMessage="1" showErrorMessage="1" error="有効な数字を入力してください" sqref="V274" xr:uid="{2D15A345-E77D-42E7-BD3F-45D0206C5225}">
      <formula1>0</formula1>
      <formula2>9999999999</formula2>
    </dataValidation>
    <dataValidation type="whole" imeMode="halfAlpha" allowBlank="1" showInputMessage="1" showErrorMessage="1" error="有効な数字を入力してください" sqref="W274" xr:uid="{7AECC621-4A75-4E57-9FA5-1DD74E882352}">
      <formula1>0</formula1>
      <formula2>9999999999</formula2>
    </dataValidation>
    <dataValidation type="whole" imeMode="halfAlpha" allowBlank="1" showInputMessage="1" showErrorMessage="1" error="有効な数字を入力してください" sqref="X274" xr:uid="{4587A14C-2F68-43DE-99F2-56F638F3747D}">
      <formula1>0</formula1>
      <formula2>9999999999</formula2>
    </dataValidation>
    <dataValidation type="whole" imeMode="halfAlpha" allowBlank="1" showInputMessage="1" showErrorMessage="1" error="有効な数字を入力してください" sqref="Y274" xr:uid="{EF9B36BD-15A9-4B33-AF88-5C7D3DB0F679}">
      <formula1>0</formula1>
      <formula2>9999999999</formula2>
    </dataValidation>
    <dataValidation type="list" imeMode="halfAlpha" allowBlank="1" showInputMessage="1" showErrorMessage="1" error="リストから選択してください" sqref="J275" xr:uid="{999460B2-D453-488F-B7E8-299A2547C4AC}">
      <formula1>"○,　"</formula1>
    </dataValidation>
    <dataValidation type="list" imeMode="halfAlpha" allowBlank="1" showInputMessage="1" showErrorMessage="1" error="リストから選択してください" sqref="K275:L275" xr:uid="{35E12D53-923B-4C44-8ECF-0DCEEB5AB85E}">
      <formula1>"○,　"</formula1>
    </dataValidation>
    <dataValidation type="whole" imeMode="halfAlpha" allowBlank="1" showInputMessage="1" showErrorMessage="1" error="有効な数字を入力してください" sqref="R275" xr:uid="{26115FA9-E9E5-4F6D-8738-70EAB3E38CBA}">
      <formula1>0</formula1>
      <formula2>9999999999</formula2>
    </dataValidation>
    <dataValidation type="whole" imeMode="halfAlpha" allowBlank="1" showInputMessage="1" showErrorMessage="1" error="有効な数字を入力してください" sqref="S275" xr:uid="{E5E2A67A-BED2-4AF4-9A3B-59ED8377A317}">
      <formula1>0</formula1>
      <formula2>9999999999</formula2>
    </dataValidation>
    <dataValidation type="whole" imeMode="halfAlpha" allowBlank="1" showInputMessage="1" showErrorMessage="1" error="有効な数字を入力してください" sqref="T275" xr:uid="{B2D88C8A-6156-4820-99EE-5E3EC3CB3882}">
      <formula1>0</formula1>
      <formula2>9999999999</formula2>
    </dataValidation>
    <dataValidation type="whole" imeMode="halfAlpha" allowBlank="1" showInputMessage="1" showErrorMessage="1" error="有効な数字を入力してください" sqref="U275" xr:uid="{2B5609DE-BDD4-40B9-988B-68A239105B81}">
      <formula1>0</formula1>
      <formula2>9999999999</formula2>
    </dataValidation>
    <dataValidation type="whole" imeMode="halfAlpha" allowBlank="1" showInputMessage="1" showErrorMessage="1" error="有効な数字を入力してください" sqref="V275" xr:uid="{2BA527ED-9DEB-4CE9-92AE-8455261CD264}">
      <formula1>0</formula1>
      <formula2>9999999999</formula2>
    </dataValidation>
    <dataValidation type="whole" imeMode="halfAlpha" allowBlank="1" showInputMessage="1" showErrorMessage="1" error="有効な数字を入力してください" sqref="W275" xr:uid="{434BE85A-9BC6-44EA-A340-AA6051CA235C}">
      <formula1>0</formula1>
      <formula2>9999999999</formula2>
    </dataValidation>
    <dataValidation type="whole" imeMode="halfAlpha" allowBlank="1" showInputMessage="1" showErrorMessage="1" error="有効な数字を入力してください" sqref="X275" xr:uid="{7B319DA7-4420-4A8D-BAA0-C2DFAD4FDE41}">
      <formula1>0</formula1>
      <formula2>9999999999</formula2>
    </dataValidation>
    <dataValidation type="whole" imeMode="halfAlpha" allowBlank="1" showInputMessage="1" showErrorMessage="1" error="有効な数字を入力してください" sqref="Y275" xr:uid="{BC6C9A57-48E2-4DEC-890C-9C40E2B3BD50}">
      <formula1>0</formula1>
      <formula2>9999999999</formula2>
    </dataValidation>
    <dataValidation type="list" imeMode="halfAlpha" allowBlank="1" showInputMessage="1" showErrorMessage="1" error="リストから選択してください" sqref="J276" xr:uid="{C7CECEE7-0D16-4012-A9F4-00B19B0E4C58}">
      <formula1>"○,　"</formula1>
    </dataValidation>
    <dataValidation type="list" imeMode="halfAlpha" allowBlank="1" showInputMessage="1" showErrorMessage="1" error="リストから選択してください" sqref="K276:L276" xr:uid="{50FB3066-8107-42CC-92FE-8D3DF4B7540A}">
      <formula1>"○,　"</formula1>
    </dataValidation>
    <dataValidation type="whole" imeMode="halfAlpha" allowBlank="1" showInputMessage="1" showErrorMessage="1" error="有効な数字を入力してください" sqref="R276" xr:uid="{EA204692-BE50-474F-8BB3-F48D20EDE0E3}">
      <formula1>0</formula1>
      <formula2>9999999999</formula2>
    </dataValidation>
    <dataValidation type="whole" imeMode="halfAlpha" allowBlank="1" showInputMessage="1" showErrorMessage="1" error="有効な数字を入力してください" sqref="S276" xr:uid="{EFD51BB3-003E-4E44-B4D6-F10FD9EF2392}">
      <formula1>0</formula1>
      <formula2>9999999999</formula2>
    </dataValidation>
    <dataValidation type="whole" imeMode="halfAlpha" allowBlank="1" showInputMessage="1" showErrorMessage="1" error="有効な数字を入力してください" sqref="T276" xr:uid="{822C4CFD-0AB1-4583-A98D-9C538F9C4D80}">
      <formula1>0</formula1>
      <formula2>9999999999</formula2>
    </dataValidation>
    <dataValidation type="whole" imeMode="halfAlpha" allowBlank="1" showInputMessage="1" showErrorMessage="1" error="有効な数字を入力してください" sqref="U276" xr:uid="{B9F25347-305E-4DCD-810C-1D427FED624E}">
      <formula1>0</formula1>
      <formula2>9999999999</formula2>
    </dataValidation>
    <dataValidation type="whole" imeMode="halfAlpha" allowBlank="1" showInputMessage="1" showErrorMessage="1" error="有効な数字を入力してください" sqref="V276" xr:uid="{E96DB7CA-C710-49A2-92CB-624D89908341}">
      <formula1>0</formula1>
      <formula2>9999999999</formula2>
    </dataValidation>
    <dataValidation type="whole" imeMode="halfAlpha" allowBlank="1" showInputMessage="1" showErrorMessage="1" error="有効な数字を入力してください" sqref="W276" xr:uid="{076CB228-7A39-4247-8CB9-492EAB76552E}">
      <formula1>0</formula1>
      <formula2>9999999999</formula2>
    </dataValidation>
    <dataValidation type="whole" imeMode="halfAlpha" allowBlank="1" showInputMessage="1" showErrorMessage="1" error="有効な数字を入力してください" sqref="X276" xr:uid="{F8461495-9F9B-426E-B491-771392AB4B9D}">
      <formula1>0</formula1>
      <formula2>9999999999</formula2>
    </dataValidation>
    <dataValidation type="whole" imeMode="halfAlpha" allowBlank="1" showInputMessage="1" showErrorMessage="1" error="有効な数字を入力してください" sqref="Y276" xr:uid="{FFCBA082-209E-4842-9CC8-7B7E7F7700ED}">
      <formula1>0</formula1>
      <formula2>9999999999</formula2>
    </dataValidation>
    <dataValidation type="list" imeMode="halfAlpha" allowBlank="1" showInputMessage="1" showErrorMessage="1" error="リストから選択してください" sqref="J277" xr:uid="{89C95EED-69D9-4C42-A87C-02F800EC082C}">
      <formula1>"○,　"</formula1>
    </dataValidation>
    <dataValidation type="list" imeMode="halfAlpha" allowBlank="1" showInputMessage="1" showErrorMessage="1" error="リストから選択してください" sqref="K277:L277" xr:uid="{55D134EC-E5AF-43BC-B601-1DEAAF3F7FE1}">
      <formula1>"○,　"</formula1>
    </dataValidation>
    <dataValidation type="whole" imeMode="halfAlpha" allowBlank="1" showInputMessage="1" showErrorMessage="1" error="有効な数字を入力してください" sqref="R277" xr:uid="{E47324BC-44D4-4608-94E9-926E46A0FA04}">
      <formula1>0</formula1>
      <formula2>9999999999</formula2>
    </dataValidation>
    <dataValidation type="whole" imeMode="halfAlpha" allowBlank="1" showInputMessage="1" showErrorMessage="1" error="有効な数字を入力してください" sqref="S277" xr:uid="{EB3EB2B9-36DF-4566-A9DF-B31207F25246}">
      <formula1>0</formula1>
      <formula2>9999999999</formula2>
    </dataValidation>
    <dataValidation type="whole" imeMode="halfAlpha" allowBlank="1" showInputMessage="1" showErrorMessage="1" error="有効な数字を入力してください" sqref="T277" xr:uid="{279F900E-D135-4FC3-8BFC-38EDA75B60F5}">
      <formula1>0</formula1>
      <formula2>9999999999</formula2>
    </dataValidation>
    <dataValidation type="whole" imeMode="halfAlpha" allowBlank="1" showInputMessage="1" showErrorMessage="1" error="有効な数字を入力してください" sqref="U277" xr:uid="{3DB22104-5CC1-4505-8E97-FA3E9702E58B}">
      <formula1>0</formula1>
      <formula2>9999999999</formula2>
    </dataValidation>
    <dataValidation type="whole" imeMode="halfAlpha" allowBlank="1" showInputMessage="1" showErrorMessage="1" error="有効な数字を入力してください" sqref="V277" xr:uid="{D06C5A42-F495-4362-9CEF-2E34EA4D5877}">
      <formula1>0</formula1>
      <formula2>9999999999</formula2>
    </dataValidation>
    <dataValidation type="whole" imeMode="halfAlpha" allowBlank="1" showInputMessage="1" showErrorMessage="1" error="有効な数字を入力してください" sqref="W277" xr:uid="{0AE3684C-778E-4052-83D6-C0D8FDF8EE06}">
      <formula1>0</formula1>
      <formula2>9999999999</formula2>
    </dataValidation>
    <dataValidation type="whole" imeMode="halfAlpha" allowBlank="1" showInputMessage="1" showErrorMessage="1" error="有効な数字を入力してください" sqref="X277" xr:uid="{D2C70783-5DD1-4C23-BEE2-38E14B508BC1}">
      <formula1>0</formula1>
      <formula2>9999999999</formula2>
    </dataValidation>
    <dataValidation type="whole" imeMode="halfAlpha" allowBlank="1" showInputMessage="1" showErrorMessage="1" error="有効な数字を入力してください" sqref="Y277" xr:uid="{29CA51CD-28B3-4A80-9852-D2A3F882C480}">
      <formula1>0</formula1>
      <formula2>9999999999</formula2>
    </dataValidation>
    <dataValidation type="list" imeMode="halfAlpha" allowBlank="1" showInputMessage="1" showErrorMessage="1" error="リストから選択してください" sqref="J278" xr:uid="{E3829585-EBA0-4636-B8C3-6EF5F730DF09}">
      <formula1>"○,　"</formula1>
    </dataValidation>
    <dataValidation type="list" imeMode="halfAlpha" allowBlank="1" showInputMessage="1" showErrorMessage="1" error="リストから選択してください" sqref="K278:L278" xr:uid="{AC0FB8AB-F79E-47E4-9EA1-187656280CA0}">
      <formula1>"○,　"</formula1>
    </dataValidation>
    <dataValidation type="whole" imeMode="halfAlpha" allowBlank="1" showInputMessage="1" showErrorMessage="1" error="有効な数字を入力してください" sqref="R278" xr:uid="{419E25BA-71FE-46EF-81DF-2E3CFEFA0FFB}">
      <formula1>0</formula1>
      <formula2>9999999999</formula2>
    </dataValidation>
    <dataValidation type="whole" imeMode="halfAlpha" allowBlank="1" showInputMessage="1" showErrorMessage="1" error="有効な数字を入力してください" sqref="S278" xr:uid="{6E118CCB-29B1-46C3-9313-C8DC7DC6D89D}">
      <formula1>0</formula1>
      <formula2>9999999999</formula2>
    </dataValidation>
    <dataValidation type="whole" imeMode="halfAlpha" allowBlank="1" showInputMessage="1" showErrorMessage="1" error="有効な数字を入力してください" sqref="T278" xr:uid="{102DF41E-303C-4F93-99DD-6E31B594A9DA}">
      <formula1>0</formula1>
      <formula2>9999999999</formula2>
    </dataValidation>
    <dataValidation type="whole" imeMode="halfAlpha" allowBlank="1" showInputMessage="1" showErrorMessage="1" error="有効な数字を入力してください" sqref="U278" xr:uid="{276FAF77-DFD6-4E51-B68D-9115CC77EA22}">
      <formula1>0</formula1>
      <formula2>9999999999</formula2>
    </dataValidation>
    <dataValidation type="whole" imeMode="halfAlpha" allowBlank="1" showInputMessage="1" showErrorMessage="1" error="有効な数字を入力してください" sqref="V278" xr:uid="{5C4CCF71-18E4-4D08-AFD7-C76D4A47B3FC}">
      <formula1>0</formula1>
      <formula2>9999999999</formula2>
    </dataValidation>
    <dataValidation type="whole" imeMode="halfAlpha" allowBlank="1" showInputMessage="1" showErrorMessage="1" error="有効な数字を入力してください" sqref="W278" xr:uid="{9C39C9A7-D8A0-4057-8450-258397CED8FD}">
      <formula1>0</formula1>
      <formula2>9999999999</formula2>
    </dataValidation>
    <dataValidation type="whole" imeMode="halfAlpha" allowBlank="1" showInputMessage="1" showErrorMessage="1" error="有効な数字を入力してください" sqref="X278" xr:uid="{12AC40D1-1569-42D2-9693-52F99808E24D}">
      <formula1>0</formula1>
      <formula2>9999999999</formula2>
    </dataValidation>
    <dataValidation type="whole" imeMode="halfAlpha" allowBlank="1" showInputMessage="1" showErrorMessage="1" error="有効な数字を入力してください" sqref="Y278" xr:uid="{8E8386F4-F093-41F2-B1A2-F5125FDF41B6}">
      <formula1>0</formula1>
      <formula2>9999999999</formula2>
    </dataValidation>
    <dataValidation type="list" imeMode="halfAlpha" allowBlank="1" showInputMessage="1" showErrorMessage="1" error="リストから選択してください" sqref="J279" xr:uid="{56D55D95-F6F5-4EF9-9424-CEFE922D9AC9}">
      <formula1>"○,　"</formula1>
    </dataValidation>
    <dataValidation type="list" imeMode="halfAlpha" allowBlank="1" showInputMessage="1" showErrorMessage="1" error="リストから選択してください" sqref="K279:L279" xr:uid="{3C96837D-E913-46B7-A296-5CFC6E477364}">
      <formula1>"○,　"</formula1>
    </dataValidation>
    <dataValidation type="whole" imeMode="halfAlpha" allowBlank="1" showInputMessage="1" showErrorMessage="1" error="有効な数字を入力してください" sqref="R279" xr:uid="{F7E2030D-BB54-483C-86FC-75A59E571502}">
      <formula1>0</formula1>
      <formula2>9999999999</formula2>
    </dataValidation>
    <dataValidation type="whole" imeMode="halfAlpha" allowBlank="1" showInputMessage="1" showErrorMessage="1" error="有効な数字を入力してください" sqref="S279" xr:uid="{460592DB-2193-4B03-AE5E-30DEA1ADA62C}">
      <formula1>0</formula1>
      <formula2>9999999999</formula2>
    </dataValidation>
    <dataValidation type="whole" imeMode="halfAlpha" allowBlank="1" showInputMessage="1" showErrorMessage="1" error="有効な数字を入力してください" sqref="T279" xr:uid="{4BB0A00F-1BD3-40B3-91DB-22A04C3F557B}">
      <formula1>0</formula1>
      <formula2>9999999999</formula2>
    </dataValidation>
    <dataValidation type="whole" imeMode="halfAlpha" allowBlank="1" showInputMessage="1" showErrorMessage="1" error="有効な数字を入力してください" sqref="U279" xr:uid="{DF0B30D5-618E-4B65-9243-7E004FEDD7AC}">
      <formula1>0</formula1>
      <formula2>9999999999</formula2>
    </dataValidation>
    <dataValidation type="whole" imeMode="halfAlpha" allowBlank="1" showInputMessage="1" showErrorMessage="1" error="有効な数字を入力してください" sqref="V279" xr:uid="{177922F5-F126-4779-8003-A4E523E25303}">
      <formula1>0</formula1>
      <formula2>9999999999</formula2>
    </dataValidation>
    <dataValidation type="whole" imeMode="halfAlpha" allowBlank="1" showInputMessage="1" showErrorMessage="1" error="有効な数字を入力してください" sqref="W279" xr:uid="{9C88DB93-75FB-46CA-9544-5D813170099A}">
      <formula1>0</formula1>
      <formula2>9999999999</formula2>
    </dataValidation>
    <dataValidation type="whole" imeMode="halfAlpha" allowBlank="1" showInputMessage="1" showErrorMessage="1" error="有効な数字を入力してください" sqref="X279" xr:uid="{6D2FF26D-361D-4930-BAD9-1AB63F956E60}">
      <formula1>0</formula1>
      <formula2>9999999999</formula2>
    </dataValidation>
    <dataValidation type="whole" imeMode="halfAlpha" allowBlank="1" showInputMessage="1" showErrorMessage="1" error="有効な数字を入力してください" sqref="Y279" xr:uid="{D55F7392-DFBF-4D02-A640-6DD60DCEC2DC}">
      <formula1>0</formula1>
      <formula2>9999999999</formula2>
    </dataValidation>
    <dataValidation type="list" imeMode="halfAlpha" allowBlank="1" showInputMessage="1" showErrorMessage="1" error="リストから選択してください" sqref="J280" xr:uid="{FD585211-3FCA-4589-8116-71168DB25340}">
      <formula1>"○,　"</formula1>
    </dataValidation>
    <dataValidation type="list" imeMode="halfAlpha" allowBlank="1" showInputMessage="1" showErrorMessage="1" error="リストから選択してください" sqref="K280:L280" xr:uid="{825084EB-00C1-4358-AB37-FC6974808294}">
      <formula1>"○,　"</formula1>
    </dataValidation>
    <dataValidation type="whole" imeMode="halfAlpha" allowBlank="1" showInputMessage="1" showErrorMessage="1" error="有効な数字を入力してください" sqref="R280" xr:uid="{06B26B29-BB7B-440C-87B7-ED18F87BC84B}">
      <formula1>0</formula1>
      <formula2>9999999999</formula2>
    </dataValidation>
    <dataValidation type="whole" imeMode="halfAlpha" allowBlank="1" showInputMessage="1" showErrorMessage="1" error="有効な数字を入力してください" sqref="S280" xr:uid="{8B353C48-8469-4BF5-B3F1-D75A23E7D73F}">
      <formula1>0</formula1>
      <formula2>9999999999</formula2>
    </dataValidation>
    <dataValidation type="whole" imeMode="halfAlpha" allowBlank="1" showInputMessage="1" showErrorMessage="1" error="有効な数字を入力してください" sqref="T280" xr:uid="{953210EB-DF5E-4D4E-BC4A-B6A5E01EC638}">
      <formula1>0</formula1>
      <formula2>9999999999</formula2>
    </dataValidation>
    <dataValidation type="whole" imeMode="halfAlpha" allowBlank="1" showInputMessage="1" showErrorMessage="1" error="有効な数字を入力してください" sqref="U280" xr:uid="{F1D17E26-BCA9-4B16-9917-D56C25C995AE}">
      <formula1>0</formula1>
      <formula2>9999999999</formula2>
    </dataValidation>
    <dataValidation type="whole" imeMode="halfAlpha" allowBlank="1" showInputMessage="1" showErrorMessage="1" error="有効な数字を入力してください" sqref="V280" xr:uid="{37DFF7B4-8957-4EB8-937C-FDE27B448D3F}">
      <formula1>0</formula1>
      <formula2>9999999999</formula2>
    </dataValidation>
    <dataValidation type="whole" imeMode="halfAlpha" allowBlank="1" showInputMessage="1" showErrorMessage="1" error="有効な数字を入力してください" sqref="W280" xr:uid="{763B5A21-FD80-48CE-8053-F5E25C381400}">
      <formula1>0</formula1>
      <formula2>9999999999</formula2>
    </dataValidation>
    <dataValidation type="whole" imeMode="halfAlpha" allowBlank="1" showInputMessage="1" showErrorMessage="1" error="有効な数字を入力してください" sqref="X280" xr:uid="{E8C3CB54-F565-4DC1-A015-3FA1D94D37C8}">
      <formula1>0</formula1>
      <formula2>9999999999</formula2>
    </dataValidation>
    <dataValidation type="whole" imeMode="halfAlpha" allowBlank="1" showInputMessage="1" showErrorMessage="1" error="有効な数字を入力してください" sqref="Y280" xr:uid="{3B6DE8A8-5DE0-452D-A93A-AF876CE98922}">
      <formula1>0</formula1>
      <formula2>9999999999</formula2>
    </dataValidation>
    <dataValidation type="list" imeMode="halfAlpha" allowBlank="1" showInputMessage="1" showErrorMessage="1" error="リストから選択してください" sqref="J281" xr:uid="{34BDBFA4-B466-4E04-BD8F-C3E8A1EC92E0}">
      <formula1>"○,　"</formula1>
    </dataValidation>
    <dataValidation type="list" imeMode="halfAlpha" allowBlank="1" showInputMessage="1" showErrorMessage="1" error="リストから選択してください" sqref="K281:L281" xr:uid="{1F7CFA4C-B8A6-4CFC-8D99-8014CB96F9A5}">
      <formula1>"○,　"</formula1>
    </dataValidation>
    <dataValidation type="whole" imeMode="halfAlpha" allowBlank="1" showInputMessage="1" showErrorMessage="1" error="有効な数字を入力してください" sqref="R281" xr:uid="{5A006761-3E2A-4C38-B6E7-39A63BAB828E}">
      <formula1>0</formula1>
      <formula2>9999999999</formula2>
    </dataValidation>
    <dataValidation type="whole" imeMode="halfAlpha" allowBlank="1" showInputMessage="1" showErrorMessage="1" error="有効な数字を入力してください" sqref="S281" xr:uid="{19D9C303-F61B-4D8D-8B81-5537718EC13B}">
      <formula1>0</formula1>
      <formula2>9999999999</formula2>
    </dataValidation>
    <dataValidation type="whole" imeMode="halfAlpha" allowBlank="1" showInputMessage="1" showErrorMessage="1" error="有効な数字を入力してください" sqref="T281" xr:uid="{BF0396DB-FCD9-4566-9494-C05C4B2A3A63}">
      <formula1>0</formula1>
      <formula2>9999999999</formula2>
    </dataValidation>
    <dataValidation type="whole" imeMode="halfAlpha" allowBlank="1" showInputMessage="1" showErrorMessage="1" error="有効な数字を入力してください" sqref="U281" xr:uid="{66097294-13B6-48BD-AA1A-7B00FDEF0375}">
      <formula1>0</formula1>
      <formula2>9999999999</formula2>
    </dataValidation>
    <dataValidation type="whole" imeMode="halfAlpha" allowBlank="1" showInputMessage="1" showErrorMessage="1" error="有効な数字を入力してください" sqref="V281" xr:uid="{A98FFF64-5039-44CA-AA09-EFED8FC63E60}">
      <formula1>0</formula1>
      <formula2>9999999999</formula2>
    </dataValidation>
    <dataValidation type="whole" imeMode="halfAlpha" allowBlank="1" showInputMessage="1" showErrorMessage="1" error="有効な数字を入力してください" sqref="W281" xr:uid="{0DF76E96-916C-4D64-AE60-C83C033203A6}">
      <formula1>0</formula1>
      <formula2>9999999999</formula2>
    </dataValidation>
    <dataValidation type="whole" imeMode="halfAlpha" allowBlank="1" showInputMessage="1" showErrorMessage="1" error="有効な数字を入力してください" sqref="X281" xr:uid="{F9C0997C-52E6-421C-A3DE-80C754010990}">
      <formula1>0</formula1>
      <formula2>9999999999</formula2>
    </dataValidation>
    <dataValidation type="whole" imeMode="halfAlpha" allowBlank="1" showInputMessage="1" showErrorMessage="1" error="有効な数字を入力してください" sqref="Y281" xr:uid="{93869858-6A94-46CE-9E88-1732F265AB70}">
      <formula1>0</formula1>
      <formula2>9999999999</formula2>
    </dataValidation>
    <dataValidation type="list" imeMode="halfAlpha" allowBlank="1" showInputMessage="1" showErrorMessage="1" error="リストから選択してください" sqref="J282" xr:uid="{6E5E8581-0780-44E6-A3D9-A76091C7A477}">
      <formula1>"○,　"</formula1>
    </dataValidation>
    <dataValidation type="list" imeMode="halfAlpha" allowBlank="1" showInputMessage="1" showErrorMessage="1" error="リストから選択してください" sqref="K282:L282" xr:uid="{93BF4B89-18FA-4783-B427-B82408F283B2}">
      <formula1>"○,　"</formula1>
    </dataValidation>
    <dataValidation type="whole" imeMode="halfAlpha" allowBlank="1" showInputMessage="1" showErrorMessage="1" error="有効な数字を入力してください" sqref="R282" xr:uid="{D49CC09C-7A76-443E-BBB4-BE0E2F04BDDE}">
      <formula1>0</formula1>
      <formula2>9999999999</formula2>
    </dataValidation>
    <dataValidation type="whole" imeMode="halfAlpha" allowBlank="1" showInputMessage="1" showErrorMessage="1" error="有効な数字を入力してください" sqref="S282" xr:uid="{02749DDF-08FC-4F83-979B-AE856989FB51}">
      <formula1>0</formula1>
      <formula2>9999999999</formula2>
    </dataValidation>
    <dataValidation type="whole" imeMode="halfAlpha" allowBlank="1" showInputMessage="1" showErrorMessage="1" error="有効な数字を入力してください" sqref="T282" xr:uid="{0FD951FB-5EBC-4162-ACAC-8EE10B16AB1E}">
      <formula1>0</formula1>
      <formula2>9999999999</formula2>
    </dataValidation>
    <dataValidation type="whole" imeMode="halfAlpha" allowBlank="1" showInputMessage="1" showErrorMessage="1" error="有効な数字を入力してください" sqref="U282" xr:uid="{2C6F247F-CAA2-460A-9392-8CE2310EFF34}">
      <formula1>0</formula1>
      <formula2>9999999999</formula2>
    </dataValidation>
    <dataValidation type="whole" imeMode="halfAlpha" allowBlank="1" showInputMessage="1" showErrorMessage="1" error="有効な数字を入力してください" sqref="V282" xr:uid="{7035036D-0C83-47E3-9724-06BDCC10EB81}">
      <formula1>0</formula1>
      <formula2>9999999999</formula2>
    </dataValidation>
    <dataValidation type="whole" imeMode="halfAlpha" allowBlank="1" showInputMessage="1" showErrorMessage="1" error="有効な数字を入力してください" sqref="W282" xr:uid="{125E86A7-64FC-457B-A666-5E9F77EF9495}">
      <formula1>0</formula1>
      <formula2>9999999999</formula2>
    </dataValidation>
    <dataValidation type="whole" imeMode="halfAlpha" allowBlank="1" showInputMessage="1" showErrorMessage="1" error="有効な数字を入力してください" sqref="X282" xr:uid="{E0C00A5C-1187-421E-92D9-F95F2C205FB1}">
      <formula1>0</formula1>
      <formula2>9999999999</formula2>
    </dataValidation>
    <dataValidation type="whole" imeMode="halfAlpha" allowBlank="1" showInputMessage="1" showErrorMessage="1" error="有効な数字を入力してください" sqref="Y282" xr:uid="{28FF492A-5104-4F6B-8DA1-932D7BE30685}">
      <formula1>0</formula1>
      <formula2>9999999999</formula2>
    </dataValidation>
    <dataValidation type="list" imeMode="halfAlpha" allowBlank="1" showInputMessage="1" showErrorMessage="1" error="リストから選択してください" sqref="J283" xr:uid="{6CF0BEED-7231-406C-8024-2DA081895FA9}">
      <formula1>"○,　"</formula1>
    </dataValidation>
    <dataValidation type="list" imeMode="halfAlpha" allowBlank="1" showInputMessage="1" showErrorMessage="1" error="リストから選択してください" sqref="K283:L283" xr:uid="{79444D29-3915-473E-8B81-930E146A9B22}">
      <formula1>"○,　"</formula1>
    </dataValidation>
    <dataValidation type="whole" imeMode="halfAlpha" allowBlank="1" showInputMessage="1" showErrorMessage="1" error="有効な数字を入力してください" sqref="R283" xr:uid="{03229B9C-65BA-45A7-B159-254217ACA862}">
      <formula1>0</formula1>
      <formula2>9999999999</formula2>
    </dataValidation>
    <dataValidation type="whole" imeMode="halfAlpha" allowBlank="1" showInputMessage="1" showErrorMessage="1" error="有効な数字を入力してください" sqref="S283" xr:uid="{306F83E7-5C56-4DF9-A3D7-882FD74FFC1D}">
      <formula1>0</formula1>
      <formula2>9999999999</formula2>
    </dataValidation>
    <dataValidation type="whole" imeMode="halfAlpha" allowBlank="1" showInputMessage="1" showErrorMessage="1" error="有効な数字を入力してください" sqref="T283" xr:uid="{0F18761E-DB84-44F0-8E7F-5E23BDE6115E}">
      <formula1>0</formula1>
      <formula2>9999999999</formula2>
    </dataValidation>
    <dataValidation type="whole" imeMode="halfAlpha" allowBlank="1" showInputMessage="1" showErrorMessage="1" error="有効な数字を入力してください" sqref="U283" xr:uid="{2BEF0145-5FEE-4B45-AB9D-719AD94DA940}">
      <formula1>0</formula1>
      <formula2>9999999999</formula2>
    </dataValidation>
    <dataValidation type="whole" imeMode="halfAlpha" allowBlank="1" showInputMessage="1" showErrorMessage="1" error="有効な数字を入力してください" sqref="V283" xr:uid="{F8C99323-13F1-4A6F-BC4D-FFE0C70FA0F5}">
      <formula1>0</formula1>
      <formula2>9999999999</formula2>
    </dataValidation>
    <dataValidation type="whole" imeMode="halfAlpha" allowBlank="1" showInputMessage="1" showErrorMessage="1" error="有効な数字を入力してください" sqref="W283" xr:uid="{09C7E13F-E018-45AF-BA2E-A25A280AF8DF}">
      <formula1>0</formula1>
      <formula2>9999999999</formula2>
    </dataValidation>
    <dataValidation type="whole" imeMode="halfAlpha" allowBlank="1" showInputMessage="1" showErrorMessage="1" error="有効な数字を入力してください" sqref="X283" xr:uid="{C5726309-87E6-442A-9AC1-F835A2D6F537}">
      <formula1>0</formula1>
      <formula2>9999999999</formula2>
    </dataValidation>
    <dataValidation type="whole" imeMode="halfAlpha" allowBlank="1" showInputMessage="1" showErrorMessage="1" error="有効な数字を入力してください" sqref="Y283" xr:uid="{961ED21A-60D8-48EE-B340-87AE4B821D2D}">
      <formula1>0</formula1>
      <formula2>9999999999</formula2>
    </dataValidation>
    <dataValidation type="date" imeMode="halfAlpha" allowBlank="1" showInputMessage="1" showErrorMessage="1" error="有効な日付を入力してください" sqref="Q263:Q283" xr:uid="{C1141CD4-8A09-49B4-A849-145318F7F5BD}">
      <formula1>92</formula1>
      <formula2>73415</formula2>
    </dataValidation>
    <dataValidation type="list" imeMode="halfAlpha" allowBlank="1" showInputMessage="1" showErrorMessage="1" error="リストから選択してください" sqref="J290" xr:uid="{E8676FC0-B3AC-4194-9397-630381948421}">
      <formula1>"○,　"</formula1>
    </dataValidation>
    <dataValidation type="date" imeMode="halfAlpha" allowBlank="1" showInputMessage="1" showErrorMessage="1" error="有効な日付を入力してください" sqref="Q290" xr:uid="{67195EE2-3B03-4EB1-AD61-96090B521AF1}">
      <formula1>92</formula1>
      <formula2>73415</formula2>
    </dataValidation>
    <dataValidation type="whole" imeMode="halfAlpha" allowBlank="1" showInputMessage="1" showErrorMessage="1" error="有効な数字を入力してください" sqref="R290" xr:uid="{C2123781-3F84-4C0A-BE42-0D0A8426E4D9}">
      <formula1>0</formula1>
      <formula2>9999999999</formula2>
    </dataValidation>
    <dataValidation type="whole" imeMode="halfAlpha" allowBlank="1" showInputMessage="1" showErrorMessage="1" error="有効な数字を入力してください" sqref="S290" xr:uid="{E907ED68-0233-4E77-ABD1-35A7959C0566}">
      <formula1>0</formula1>
      <formula2>9999999999</formula2>
    </dataValidation>
    <dataValidation type="list" imeMode="halfAlpha" allowBlank="1" showInputMessage="1" showErrorMessage="1" error="リストから選択してください" sqref="J296" xr:uid="{D5032E16-FA53-4BF3-94B4-84049F55BE4D}">
      <formula1>"○,　"</formula1>
    </dataValidation>
    <dataValidation type="list" imeMode="halfAlpha" allowBlank="1" showInputMessage="1" showErrorMessage="1" error="リストから選択してください" sqref="K296:L296" xr:uid="{B7D92017-3BA7-426F-A2C3-DD3BC4331FC5}">
      <formula1>"○,　"</formula1>
    </dataValidation>
    <dataValidation type="list" imeMode="halfAlpha" allowBlank="1" showInputMessage="1" showErrorMessage="1" error="リストから選択してください" sqref="J297" xr:uid="{31533177-FBB9-407F-93A0-866A6AE70CD8}">
      <formula1>"○,　"</formula1>
    </dataValidation>
    <dataValidation type="list" imeMode="halfAlpha" allowBlank="1" showInputMessage="1" showErrorMessage="1" error="リストから選択してください" sqref="K297:L297" xr:uid="{EE2D895E-51AB-4C20-B5E9-CE08F0BF7141}">
      <formula1>"○,　"</formula1>
    </dataValidation>
    <dataValidation type="list" imeMode="halfAlpha" allowBlank="1" showInputMessage="1" showErrorMessage="1" error="リストから選択してください" sqref="J298" xr:uid="{3B7E1D2F-9B76-4AD4-BB91-F99A93B2C4BC}">
      <formula1>"○,　"</formula1>
    </dataValidation>
    <dataValidation type="list" imeMode="halfAlpha" allowBlank="1" showInputMessage="1" showErrorMessage="1" error="リストから選択してください" sqref="K298:L298" xr:uid="{4A9FD656-A66C-44B6-BF74-943452130A27}">
      <formula1>"○,　"</formula1>
    </dataValidation>
    <dataValidation type="list" imeMode="halfAlpha" allowBlank="1" showInputMessage="1" showErrorMessage="1" error="リストから選択してください" sqref="J299" xr:uid="{6B4768D9-7F4B-4C33-B3BF-710EC093B6B1}">
      <formula1>"○,　"</formula1>
    </dataValidation>
    <dataValidation type="list" imeMode="halfAlpha" allowBlank="1" showInputMessage="1" showErrorMessage="1" error="リストから選択してください" sqref="K299:L299" xr:uid="{2901CD2A-CEDC-400F-91B5-9DF41083054E}">
      <formula1>"○,　"</formula1>
    </dataValidation>
    <dataValidation type="list" imeMode="halfAlpha" allowBlank="1" showInputMessage="1" showErrorMessage="1" error="リストから選択してください" sqref="J300" xr:uid="{85F4730A-7D8C-472A-B057-A019B7785DC9}">
      <formula1>"○,　"</formula1>
    </dataValidation>
    <dataValidation type="list" imeMode="halfAlpha" allowBlank="1" showInputMessage="1" showErrorMessage="1" error="リストから選択してください" sqref="K300:L300" xr:uid="{5CA481D9-72B4-4259-A4C6-FE5BC3022C75}">
      <formula1>"○,　"</formula1>
    </dataValidation>
    <dataValidation type="list" imeMode="halfAlpha" allowBlank="1" showInputMessage="1" showErrorMessage="1" error="リストから選択してください" sqref="J301" xr:uid="{3A680682-47CB-459B-8D4D-561E4E216570}">
      <formula1>"○,　"</formula1>
    </dataValidation>
    <dataValidation type="list" imeMode="halfAlpha" allowBlank="1" showInputMessage="1" showErrorMessage="1" error="リストから選択してください" sqref="K301:L301" xr:uid="{84B01F51-D1E8-4F7D-8355-19C70F321B5D}">
      <formula1>"○,　"</formula1>
    </dataValidation>
    <dataValidation type="list" imeMode="halfAlpha" allowBlank="1" showInputMessage="1" showErrorMessage="1" error="リストから選択してください" sqref="J302" xr:uid="{2D674040-6257-4D7F-A4C8-E12198A38604}">
      <formula1>"○,　"</formula1>
    </dataValidation>
    <dataValidation type="list" imeMode="halfAlpha" allowBlank="1" showInputMessage="1" showErrorMessage="1" error="リストから選択してください" sqref="K302:L302" xr:uid="{24ACDF37-0364-4890-90F2-9F408D4279A2}">
      <formula1>"○,　"</formula1>
    </dataValidation>
    <dataValidation type="date" imeMode="halfAlpha" allowBlank="1" showInputMessage="1" showErrorMessage="1" error="有効な日付を入力してください" sqref="Q296:Q302" xr:uid="{E629F7C9-7AB3-472E-82D1-0EAAA3A3A617}">
      <formula1>92</formula1>
      <formula2>73415</formula2>
    </dataValidation>
    <dataValidation type="list" imeMode="halfAlpha" allowBlank="1" showInputMessage="1" showErrorMessage="1" error="リストから選択してください" sqref="J303" xr:uid="{9376EB68-BD26-43A3-B7F2-3ECBBD0FDC76}">
      <formula1>"○,　"</formula1>
    </dataValidation>
    <dataValidation type="date" imeMode="halfAlpha" allowBlank="1" showInputMessage="1" showErrorMessage="1" error="有効な日付を入力してください" sqref="Q303" xr:uid="{E08B2B9C-879F-47A3-8661-76DF99BCE52B}">
      <formula1>92</formula1>
      <formula2>73415</formula2>
    </dataValidation>
    <dataValidation type="list" imeMode="halfAlpha" allowBlank="1" showInputMessage="1" showErrorMessage="1" error="リストから選択してください" sqref="J304" xr:uid="{FEAF4CC5-4AFD-4AC5-8083-9E2F6C85DAB5}">
      <formula1>"○,　"</formula1>
    </dataValidation>
    <dataValidation type="date" imeMode="halfAlpha" allowBlank="1" showInputMessage="1" showErrorMessage="1" error="有効な日付を入力してください" sqref="Q304" xr:uid="{0D1D5B93-E53A-4871-AFE1-3531DDAA2A9F}">
      <formula1>92</formula1>
      <formula2>73415</formula2>
    </dataValidation>
    <dataValidation type="whole" imeMode="halfAlpha" allowBlank="1" showInputMessage="1" showErrorMessage="1" error="有効な数字を入力してください" sqref="R296:R304" xr:uid="{D3960BF4-50B2-4A6F-9458-D15FF1D6343A}">
      <formula1>0</formula1>
      <formula2>9999999999</formula2>
    </dataValidation>
    <dataValidation type="whole" imeMode="halfAlpha" allowBlank="1" showInputMessage="1" showErrorMessage="1" error="有効な数字を入力してください" sqref="S296:S304" xr:uid="{684FF432-E122-44B3-BD1C-C854D08B77E9}">
      <formula1>0</formula1>
      <formula2>9999999999</formula2>
    </dataValidation>
    <dataValidation type="whole" imeMode="halfAlpha" allowBlank="1" showInputMessage="1" showErrorMessage="1" error="有効な数字を入力してください" sqref="T296:T304" xr:uid="{ED5DC5C3-7DD3-4FA0-BF50-E273751A5931}">
      <formula1>0</formula1>
      <formula2>9999999999</formula2>
    </dataValidation>
    <dataValidation type="whole" imeMode="halfAlpha" allowBlank="1" showInputMessage="1" showErrorMessage="1" error="有効な数字を入力してください" sqref="U296:U304" xr:uid="{C7715507-DF4C-49AE-9980-0E40E6DFF019}">
      <formula1>0</formula1>
      <formula2>9999999999</formula2>
    </dataValidation>
    <dataValidation type="whole" imeMode="halfAlpha" allowBlank="1" showInputMessage="1" showErrorMessage="1" error="有効な数字を入力してください" sqref="V296:V304" xr:uid="{0EC51689-AB64-4D3A-9D93-AC3DED1B4536}">
      <formula1>0</formula1>
      <formula2>9999999999</formula2>
    </dataValidation>
    <dataValidation type="whole" imeMode="halfAlpha" allowBlank="1" showInputMessage="1" showErrorMessage="1" error="有効な数字を入力してください" sqref="W296:W304" xr:uid="{69A92791-AFB1-43BC-99EB-79B0537A1F08}">
      <formula1>0</formula1>
      <formula2>9999999999</formula2>
    </dataValidation>
    <dataValidation type="list" imeMode="halfAlpha" allowBlank="1" showInputMessage="1" showErrorMessage="1" error="リストから選択してください" sqref="P310" xr:uid="{422068A5-0D16-4564-87BA-048CB5DBAC91}">
      <formula1>"○,　"</formula1>
    </dataValidation>
    <dataValidation type="list" imeMode="halfAlpha" allowBlank="1" showInputMessage="1" showErrorMessage="1" error="リストから選択してください" sqref="P311" xr:uid="{82A2638D-285F-40C1-AE53-BCF955510194}">
      <formula1>"○,　"</formula1>
    </dataValidation>
    <dataValidation type="list" imeMode="halfAlpha" allowBlank="1" showInputMessage="1" showErrorMessage="1" error="リストから選択してください" sqref="P312" xr:uid="{83D5DA47-50B9-4143-8AB6-13F7BA428F52}">
      <formula1>"○,　"</formula1>
    </dataValidation>
    <dataValidation type="list" imeMode="halfAlpha" allowBlank="1" showInputMessage="1" showErrorMessage="1" error="リストから選択してください" sqref="P313" xr:uid="{925C0D06-94E1-4EF4-B6C4-B6182B4AD134}">
      <formula1>"○,　"</formula1>
    </dataValidation>
    <dataValidation type="list" imeMode="halfAlpha" allowBlank="1" showInputMessage="1" showErrorMessage="1" error="リストから選択してください" sqref="P314" xr:uid="{AEB96156-097F-45A5-8AB7-2B470603FA98}">
      <formula1>"○,　"</formula1>
    </dataValidation>
    <dataValidation type="list" imeMode="halfAlpha" allowBlank="1" showInputMessage="1" showErrorMessage="1" error="リストから選択してください" sqref="P315" xr:uid="{21912510-6E6B-4E61-9B1D-CCE5F1BF9105}">
      <formula1>"○,　"</formula1>
    </dataValidation>
    <dataValidation type="list" imeMode="halfAlpha" allowBlank="1" showInputMessage="1" showErrorMessage="1" error="リストから選択してください" sqref="P316" xr:uid="{07FB57FE-C5F7-491C-B2A1-1E63ADE2A3B8}">
      <formula1>"○,　"</formula1>
    </dataValidation>
    <dataValidation type="list" imeMode="halfAlpha" allowBlank="1" showInputMessage="1" showErrorMessage="1" error="リストから選択してください" sqref="P317" xr:uid="{2D346840-99E3-495F-8858-0282B13DA969}">
      <formula1>"○,　"</formula1>
    </dataValidation>
    <dataValidation type="list" imeMode="halfAlpha" allowBlank="1" showInputMessage="1" showErrorMessage="1" error="リストから選択してください" sqref="P318" xr:uid="{9EC07B0D-AD72-417A-A68B-5307A8703B96}">
      <formula1>"○,　"</formula1>
    </dataValidation>
    <dataValidation type="list" imeMode="halfAlpha" allowBlank="1" showInputMessage="1" showErrorMessage="1" error="リストから選択してください" sqref="P319" xr:uid="{850B1033-0B1D-4EDD-B1E5-EF74355CC10F}">
      <formula1>"○,　"</formula1>
    </dataValidation>
    <dataValidation type="list" imeMode="halfAlpha" allowBlank="1" showInputMessage="1" showErrorMessage="1" error="リストから選択してください" sqref="P320" xr:uid="{B6212196-72D5-41AC-B1AD-AD8912A24388}">
      <formula1>"○,　"</formula1>
    </dataValidation>
    <dataValidation type="list" imeMode="halfAlpha" allowBlank="1" showInputMessage="1" showErrorMessage="1" error="リストから選択してください" sqref="P321" xr:uid="{7C9F14B3-C1CE-4119-96B3-6CC0DB1164FA}">
      <formula1>"○,　"</formula1>
    </dataValidation>
    <dataValidation type="list" imeMode="halfAlpha" allowBlank="1" showInputMessage="1" showErrorMessage="1" error="リストから選択してください" sqref="P322" xr:uid="{2A301882-F743-4F05-9AAE-E2DB8B60832F}">
      <formula1>"○,　"</formula1>
    </dataValidation>
    <dataValidation type="list" imeMode="halfAlpha" allowBlank="1" showInputMessage="1" showErrorMessage="1" error="リストから選択してください" sqref="P323" xr:uid="{EAD65E34-6C40-42B5-9F22-0E2B9DF17413}">
      <formula1>"○,　"</formula1>
    </dataValidation>
    <dataValidation type="list" imeMode="halfAlpha" allowBlank="1" showInputMessage="1" showErrorMessage="1" error="リストから選択してください" sqref="P324" xr:uid="{810A927A-4DDF-4942-95A9-25FE39F7153C}">
      <formula1>"○,　"</formula1>
    </dataValidation>
    <dataValidation type="list" imeMode="halfAlpha" allowBlank="1" showInputMessage="1" showErrorMessage="1" error="リストから選択してください" sqref="P325" xr:uid="{735B6108-B9BD-4B1D-8986-56AEA7312C70}">
      <formula1>"○,　"</formula1>
    </dataValidation>
    <dataValidation type="list" imeMode="halfAlpha" allowBlank="1" showInputMessage="1" showErrorMessage="1" error="リストから選択してください" sqref="P326" xr:uid="{D05496D7-8658-4FEE-832A-F40ABCCF4012}">
      <formula1>"○,　"</formula1>
    </dataValidation>
    <dataValidation type="list" imeMode="halfAlpha" allowBlank="1" showInputMessage="1" showErrorMessage="1" error="リストから選択してください" sqref="P327" xr:uid="{DDF2BC19-F044-488E-A5C9-4A0166A9CA41}">
      <formula1>"○,　"</formula1>
    </dataValidation>
    <dataValidation type="list" imeMode="halfAlpha" allowBlank="1" showInputMessage="1" showErrorMessage="1" error="リストから選択してください" sqref="P328" xr:uid="{AB2869A2-64F9-4081-8EE0-8927B886B24C}">
      <formula1>"○,　"</formula1>
    </dataValidation>
    <dataValidation type="list" imeMode="halfAlpha" allowBlank="1" showInputMessage="1" showErrorMessage="1" error="リストから選択してください" sqref="P329" xr:uid="{E5CB9FB7-E11E-473E-BC0E-3492DD9479EB}">
      <formula1>"○,　"</formula1>
    </dataValidation>
    <dataValidation type="list" imeMode="halfAlpha" allowBlank="1" showInputMessage="1" showErrorMessage="1" error="リストから選択してください" sqref="P330" xr:uid="{BB3A5398-D84C-40CA-8E95-055CCFDE47AF}">
      <formula1>"○,　"</formula1>
    </dataValidation>
    <dataValidation type="list" imeMode="halfAlpha" allowBlank="1" showInputMessage="1" showErrorMessage="1" error="リストから選択してください" sqref="P331" xr:uid="{B17A4C9F-ADB1-4FFB-AD12-074D66C1BE0E}">
      <formula1>"○,　"</formula1>
    </dataValidation>
    <dataValidation type="list" imeMode="halfAlpha" allowBlank="1" showInputMessage="1" showErrorMessage="1" error="リストから選択してください" sqref="P332" xr:uid="{D17BD0BD-2D63-4F9C-AD85-741795F3B4C7}">
      <formula1>"○,　"</formula1>
    </dataValidation>
    <dataValidation type="list" imeMode="halfAlpha" allowBlank="1" showInputMessage="1" showErrorMessage="1" error="リストから選択してください" sqref="P333" xr:uid="{C0EF1392-FB0C-4174-900E-1A0D57EE8886}">
      <formula1>"○,　"</formula1>
    </dataValidation>
    <dataValidation type="list" imeMode="halfAlpha" allowBlank="1" showInputMessage="1" showErrorMessage="1" error="リストから選択してください" sqref="P334" xr:uid="{D805739F-9E2C-48D1-BC38-3A4ACCF557D7}">
      <formula1>"○,　"</formula1>
    </dataValidation>
    <dataValidation type="list" imeMode="halfAlpha" allowBlank="1" showInputMessage="1" showErrorMessage="1" error="リストから選択してください" sqref="P335" xr:uid="{3C0DAB9D-CE8C-4182-A44E-880D67AB688E}">
      <formula1>"○,　"</formula1>
    </dataValidation>
    <dataValidation type="list" imeMode="halfAlpha" allowBlank="1" showInputMessage="1" showErrorMessage="1" error="リストから選択してください" sqref="P336" xr:uid="{8EF4BE88-772D-425D-B968-D6F2CB9140E9}">
      <formula1>"○,　"</formula1>
    </dataValidation>
    <dataValidation type="list" imeMode="halfAlpha" allowBlank="1" showInputMessage="1" showErrorMessage="1" error="リストから選択してください" sqref="P337" xr:uid="{C673112A-44BB-4BA7-A602-2BFEB5D34F27}">
      <formula1>"○,　"</formula1>
    </dataValidation>
    <dataValidation type="list" imeMode="halfAlpha" allowBlank="1" showInputMessage="1" showErrorMessage="1" error="リストから選択してください" sqref="P338" xr:uid="{77DCB76B-06F6-4144-B020-22FF8C6564B0}">
      <formula1>"○,　"</formula1>
    </dataValidation>
    <dataValidation type="list" imeMode="halfAlpha" allowBlank="1" showInputMessage="1" showErrorMessage="1" error="リストから選択してください" sqref="P339" xr:uid="{A0CBC4AF-0A56-429E-B17B-241373094E6E}">
      <formula1>"○,　"</formula1>
    </dataValidation>
    <dataValidation type="list" imeMode="halfAlpha" allowBlank="1" showInputMessage="1" showErrorMessage="1" error="リストから選択してください" sqref="P340" xr:uid="{4A0E5E3B-D904-4E13-A558-A35170EEEBEA}">
      <formula1>"○,　"</formula1>
    </dataValidation>
    <dataValidation type="list" imeMode="halfAlpha" allowBlank="1" showInputMessage="1" showErrorMessage="1" error="リストから選択してください" sqref="P341" xr:uid="{41E00183-F959-4695-BE72-DC8F1B01E187}">
      <formula1>"○,　"</formula1>
    </dataValidation>
    <dataValidation type="list" imeMode="halfAlpha" allowBlank="1" showInputMessage="1" showErrorMessage="1" error="リストから選択してください" sqref="P342" xr:uid="{C9DB75A6-7953-4B34-A942-00BB040AC968}">
      <formula1>"○,　"</formula1>
    </dataValidation>
    <dataValidation type="list" imeMode="halfAlpha" allowBlank="1" showInputMessage="1" showErrorMessage="1" error="リストから選択してください" sqref="P343" xr:uid="{824904F1-E138-4911-9AD8-F8833BECFB5F}">
      <formula1>"○,　"</formula1>
    </dataValidation>
    <dataValidation type="list" imeMode="halfAlpha" allowBlank="1" showInputMessage="1" showErrorMessage="1" error="リストから選択してください" sqref="P344" xr:uid="{2FAC5A55-8F3F-49C8-AAD9-2974F836FA1E}">
      <formula1>"○,　"</formula1>
    </dataValidation>
    <dataValidation type="list" imeMode="halfAlpha" allowBlank="1" showInputMessage="1" showErrorMessage="1" error="リストから選択してください" sqref="P345" xr:uid="{B4883BF8-5051-420B-AE63-650CB5B23853}">
      <formula1>"○,　"</formula1>
    </dataValidation>
    <dataValidation type="list" imeMode="halfAlpha" allowBlank="1" showInputMessage="1" showErrorMessage="1" error="リストから選択してください" sqref="P346" xr:uid="{AEFA9F0E-8A44-449C-8F48-AB4CF7498BBC}">
      <formula1>"○,　"</formula1>
    </dataValidation>
    <dataValidation type="list" imeMode="halfAlpha" allowBlank="1" showInputMessage="1" showErrorMessage="1" error="リストから選択してください" sqref="P347" xr:uid="{6D6A7EC1-DBB6-4055-A6A6-D61CD2EB3662}">
      <formula1>"○,　"</formula1>
    </dataValidation>
    <dataValidation type="list" imeMode="halfAlpha" allowBlank="1" showInputMessage="1" showErrorMessage="1" error="リストから選択してください" sqref="P348" xr:uid="{BFE11F73-E155-4B7F-8533-E36577C315CF}">
      <formula1>"○,　"</formula1>
    </dataValidation>
    <dataValidation type="list" imeMode="halfAlpha" allowBlank="1" showInputMessage="1" showErrorMessage="1" error="リストから選択してください" sqref="P349" xr:uid="{B7F843C0-6C62-4C87-A666-F1D344C7F339}">
      <formula1>"○,　"</formula1>
    </dataValidation>
    <dataValidation type="list" imeMode="halfAlpha" allowBlank="1" showInputMessage="1" showErrorMessage="1" error="リストから選択してください" sqref="P350" xr:uid="{B7A52C8F-3785-4EA4-9F61-BC24FE8DFCDA}">
      <formula1>"○,　"</formula1>
    </dataValidation>
    <dataValidation type="list" imeMode="halfAlpha" allowBlank="1" showInputMessage="1" showErrorMessage="1" error="リストから選択してください" sqref="P351" xr:uid="{7F735895-2018-4FB4-AD26-E413C303E7F0}">
      <formula1>"○,　"</formula1>
    </dataValidation>
    <dataValidation type="list" imeMode="halfAlpha" allowBlank="1" showInputMessage="1" showErrorMessage="1" error="リストから選択してください" sqref="P352" xr:uid="{BDB07A02-C75D-40D2-8983-BDC714564F98}">
      <formula1>"○,　"</formula1>
    </dataValidation>
    <dataValidation type="list" imeMode="halfAlpha" allowBlank="1" showInputMessage="1" showErrorMessage="1" error="リストから選択してください" sqref="P353" xr:uid="{F605D156-B1E4-4C76-812A-96C25BF3AA4E}">
      <formula1>"○,　"</formula1>
    </dataValidation>
    <dataValidation type="list" imeMode="halfAlpha" allowBlank="1" showInputMessage="1" showErrorMessage="1" error="リストから選択してください" sqref="P354" xr:uid="{26EDE575-3304-4CC9-9A8A-ABCDA7981543}">
      <formula1>"○,　"</formula1>
    </dataValidation>
    <dataValidation type="list" imeMode="halfAlpha" allowBlank="1" showInputMessage="1" showErrorMessage="1" error="リストから選択してください" sqref="P355" xr:uid="{180C3AB2-A769-4B49-AB41-CF10C7FCA908}">
      <formula1>"○,　"</formula1>
    </dataValidation>
    <dataValidation type="list" imeMode="halfAlpha" allowBlank="1" showInputMessage="1" showErrorMessage="1" error="リストから選択してください" sqref="P356" xr:uid="{BB576C57-2D92-4330-B1E1-D8E6E73CD807}">
      <formula1>"○,　"</formula1>
    </dataValidation>
    <dataValidation type="list" imeMode="halfAlpha" allowBlank="1" showInputMessage="1" showErrorMessage="1" error="リストから選択してください" sqref="P357" xr:uid="{667480F0-AC4F-4AE1-AEC2-60B4C075B62D}">
      <formula1>"○,　"</formula1>
    </dataValidation>
    <dataValidation type="list" imeMode="halfAlpha" allowBlank="1" showInputMessage="1" showErrorMessage="1" error="リストから選択してください" sqref="P358" xr:uid="{019E7168-055F-4328-A48D-024093DEB92E}">
      <formula1>"○,　"</formula1>
    </dataValidation>
    <dataValidation type="list" imeMode="halfAlpha" allowBlank="1" showInputMessage="1" showErrorMessage="1" error="リストから選択してください" sqref="P359" xr:uid="{49D05EB9-8002-4F3C-9D85-4B12B8C066EC}">
      <formula1>"○,　"</formula1>
    </dataValidation>
    <dataValidation type="list" imeMode="halfAlpha" allowBlank="1" showInputMessage="1" showErrorMessage="1" error="リストから選択してください" sqref="P360" xr:uid="{6F187839-DF31-466C-AB94-58BC3AE00B50}">
      <formula1>"○,　"</formula1>
    </dataValidation>
    <dataValidation type="list" imeMode="halfAlpha" allowBlank="1" showInputMessage="1" showErrorMessage="1" error="リストから選択してください" sqref="P361" xr:uid="{5F1DCAE0-1195-436E-A2D7-A4BC66DAE3D3}">
      <formula1>"○,　"</formula1>
    </dataValidation>
    <dataValidation type="list" imeMode="halfAlpha" allowBlank="1" showInputMessage="1" showErrorMessage="1" error="リストから選択してください" sqref="P362" xr:uid="{8808933B-35D1-4449-9136-A818D8E87EE7}">
      <formula1>"○,　"</formula1>
    </dataValidation>
    <dataValidation type="list" imeMode="halfAlpha" allowBlank="1" showInputMessage="1" showErrorMessage="1" error="リストから選択してください" sqref="P363" xr:uid="{3C5A1075-E85A-4D6E-8101-80C875479EF5}">
      <formula1>"○,　"</formula1>
    </dataValidation>
    <dataValidation type="list" imeMode="halfAlpha" allowBlank="1" showInputMessage="1" showErrorMessage="1" error="リストから選択してください" sqref="P364" xr:uid="{C51AEC2B-7B70-47AC-B3CD-893BA15B8D10}">
      <formula1>"○,　"</formula1>
    </dataValidation>
    <dataValidation type="list" imeMode="halfAlpha" allowBlank="1" showInputMessage="1" showErrorMessage="1" error="リストから選択してください" sqref="P365" xr:uid="{1FC2D948-28C3-44D8-882A-7DF8067566B7}">
      <formula1>"○,　"</formula1>
    </dataValidation>
    <dataValidation type="list" imeMode="halfAlpha" allowBlank="1" showInputMessage="1" showErrorMessage="1" error="リストから選択してください" sqref="P366" xr:uid="{842CB280-F365-4EB8-BC08-3D2879DAEAF2}">
      <formula1>"○,　"</formula1>
    </dataValidation>
    <dataValidation type="list" imeMode="halfAlpha" allowBlank="1" showInputMessage="1" showErrorMessage="1" error="リストから選択してください" sqref="P367" xr:uid="{69853241-47BA-48C0-B73D-1EC8A8AEDCAD}">
      <formula1>"○,　"</formula1>
    </dataValidation>
    <dataValidation type="list" imeMode="halfAlpha" allowBlank="1" showInputMessage="1" showErrorMessage="1" error="リストから選択してください" sqref="P368" xr:uid="{B156324E-8D15-46AF-B3BD-2DF6EF9A100D}">
      <formula1>"○,　"</formula1>
    </dataValidation>
    <dataValidation type="list" imeMode="halfAlpha" allowBlank="1" showInputMessage="1" showErrorMessage="1" error="リストから選択してください" sqref="P369" xr:uid="{B81677BA-77D7-498F-9AA1-04D24F5A50FB}">
      <formula1>"○,　"</formula1>
    </dataValidation>
    <dataValidation type="list" imeMode="halfAlpha" allowBlank="1" showInputMessage="1" showErrorMessage="1" error="リストから選択してください" sqref="P370" xr:uid="{EA48795F-5BBE-4FD0-88E3-537080B15197}">
      <formula1>"○,　"</formula1>
    </dataValidation>
    <dataValidation type="list" imeMode="halfAlpha" allowBlank="1" showInputMessage="1" showErrorMessage="1" error="リストから選択してください" sqref="P371" xr:uid="{DB1C1D2E-5FC6-4F84-A067-DEC9BC2B425B}">
      <formula1>"○,　"</formula1>
    </dataValidation>
    <dataValidation type="list" imeMode="halfAlpha" allowBlank="1" showInputMessage="1" showErrorMessage="1" error="リストから選択してください" sqref="P372" xr:uid="{095FE167-C92C-425A-AACF-8EA9C737E340}">
      <formula1>"○,　"</formula1>
    </dataValidation>
    <dataValidation type="list" imeMode="halfAlpha" allowBlank="1" showInputMessage="1" showErrorMessage="1" error="リストから選択してください" sqref="P373" xr:uid="{A184F8CC-4D20-4E6E-9BB1-9CA8BE93D034}">
      <formula1>"○,　"</formula1>
    </dataValidation>
    <dataValidation type="list" imeMode="halfAlpha" allowBlank="1" showInputMessage="1" showErrorMessage="1" error="リストから選択してください" sqref="P374" xr:uid="{F2452DF8-6AB8-4638-9B80-2971E2C13B23}">
      <formula1>"○,　"</formula1>
    </dataValidation>
    <dataValidation type="list" imeMode="halfAlpha" allowBlank="1" showInputMessage="1" showErrorMessage="1" error="リストから選択してください" sqref="P375" xr:uid="{DF6CAC1E-01DB-438E-A475-95D526F05014}">
      <formula1>"○,　"</formula1>
    </dataValidation>
    <dataValidation type="list" imeMode="halfAlpha" allowBlank="1" showInputMessage="1" showErrorMessage="1" error="リストから選択してください" sqref="P376" xr:uid="{DC811837-F191-4154-999C-D107DF409EBB}">
      <formula1>"○,　"</formula1>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38"/>
  </cols>
  <sheetData>
    <row r="1" spans="1:1" x14ac:dyDescent="0.15">
      <c r="A1" s="13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38" t="str">
        <f>"@神奈川県@和歌山県@鹿児島県@"</f>
        <v>@神奈川県@和歌山県@鹿児島県@</v>
      </c>
    </row>
    <row r="3" spans="1:1" x14ac:dyDescent="0.15">
      <c r="A3" s="138" t="s">
        <v>63</v>
      </c>
    </row>
    <row r="4" spans="1:1" x14ac:dyDescent="0.15">
      <c r="A4" s="138" t="s">
        <v>64</v>
      </c>
    </row>
  </sheetData>
  <sheetProtection algorithmName="SHA-512" hashValue="9jqU6NUGxPEJLWHMA4cYuRihl0i76JI/sib7qwAKKRe2rVYy+WHwCSyivLcrXKTnjUtc7CVT2+NCvc9a6fkyrg==" saltValue="aedPPxG4072GpPFvxlNVsg=="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