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kqi/Pq0azjIFeHg86YBrnTCWUaA8jJBS+SLmpmxIoIHIGw5HjmrT8Bnupg9Kni0gn0DHrzDA2gqrAgD8ycXZA==" workbookSaltValue="dI+KcOhIaSSELjn2anowZ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<sst xmlns="http://schemas.openxmlformats.org/spreadsheetml/2006/main" xmlns:r="http://schemas.openxmlformats.org/officeDocument/2006/relationships" count="111" uniqueCount="111">
  <si>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</si>
  <si>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</si>
  <si>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</si>
  <si>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</si>
  <si>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</si>
  <si>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</si>
  <si>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</si>
  <si>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</si>
  <si>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</si>
  <si>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</si>
  <si>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</si>
  <si>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</si>
  <si>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</si>
  <si>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</si>
  <si>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</si>
  <si>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</si>
  <si>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</si>
  <si>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</si>
  <si>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</si>
  <si>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</si>
  <si>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</si>
  <si>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</si>
  <si>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</si>
  <si>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</si>
  <si>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</si>
  <si>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</si>
  <si>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</si>
  <si>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</si>
  <si>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</si>
  <si>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</si>
  <si>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</si>
  <si>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</si>
  <si>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</si>
  <si>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</si>
  <si>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</si>
  <si>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</si>
  <si>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</si>
  <si>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</si>
  <si>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</si>
  <si>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</si>
  <si>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</si>
  <si>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</si>
  <si>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</si>
  <si>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</si>
  <si>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</si>
  <si>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</si>
  <si>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</si>
  <si>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</si>
  <si>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</si>
  <si>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</si>
  <si>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</si>
  <si>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</si>
  <si>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</si>
  <si>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</si>
  <si>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</si>
  <si>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</si>
  <si>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</si>
  <si>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</si>
  <si>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</si>
  <si>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</si>
  <si>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</si>
  <si>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</si>
  <si>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</si>
  <si>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</si>
  <si>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</si>
  <si>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</si>
  <si>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</si>
  <si>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</si>
  <si>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</si>
  <si>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</si>
  <si>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</si>
  <si>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</si>
  <si>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</si>
  <si>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</si>
  <si>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</si>
  <si>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</si>
  <si>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</si>
  <si>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</si>
  <si>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</si>
  <si>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</si>
  <si>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</si>
  <si>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</si>
  <si>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</si>
  <si>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</si>
  <si>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</si>
  <si>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</si>
  <si>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</si>
  <si>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</si>
  <si>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</si>
  <si>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</si>
  <si>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</si>
  <si>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</si>
  <si>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</si>
  <si>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</si>
  <si>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射水市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</si>
  <si>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</si>
  <si>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</si>
  <si>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</si>
  <si>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</si>
  <si>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</si>
  <si>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</si>
  <si>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</si>
  <si>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</si>
  <si>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</si>
  <si>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</si>
  <si>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</si>
  <si>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</si>
  <si>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</si>
  <si>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常収支比率、流動比率及び料金回収率は100％を超えており、概ね健全な経営状況にあると言えるが、水需要の減少と施設の更新需要の増加とともに急激な物価高騰も加わり、今後の経営状況は一層厳しさを増すものと見込まれる。
近年の状況を踏まえた建設改良計画をベースに最新のアセットマネジメント等の分析結果を踏まえ、令和２年度策定の水道事業ビジョン・経営戦略の見直しに着手し、経営基盤の強化に向けたより具体的な施策を掲げ、経営改革・合理化を推進していく。</t>
  </si>
  <si>
    <t>①給水収益の減少と減価償却費の増加により経常収支比率は下降した。今後もこの傾向が継続すると見込まれるため、健全経営を維持するための対策が必要である。
②累積欠損金は発生していない。
③投資額の増加により現金預金が減少し流動比率は低下した。短期的な債務に対する支払能力に支障はないが、全国・類似団体平均を大きく下回っているため、適性な資金保有額の検証を継続して行う。 
④企業債残高、給水収益ともに減少したが、給水収益の減少が大きく、企業債残高対給水収益比率は上昇した。全国・類似団体平均よりも高い値であるため、財務体質の健全化に努める。 
⑤料金回収率は100％を上回っているが、収益減少と費用増加の傾向にある。 
⑥経費削減努力により給水原価を維持してきたが、今後は受水費が増加に転じるため上昇すると見込まれる。 
⑦年間配水量の減少により施設利用率は低下したが、全国・類似団体平均よりも高い値である。今後の水需要予測に基づき、適切な施設規模を検討する必要がある。 
⑧全国・類似団体平均よりも高い水準を維持しているが、頻発する自然災害の影響も受けて有収率は下降傾向にある。施設更新及び漏水防止対策を強化し有収率の向上に努める。</t>
  </si>
  <si>
    <t xml:space="preserve">①有形固定資産減価償却率は、全国・類似団体平均を下回ったものの、年々上昇しており、老朽化した施設の計画的な更新が必要である。 
②管路経年化率は全国・類似団体平均よりも高く、年々上昇している。法定耐用年数に捉われず、管路の老朽度を見極め、管路の長寿命化及び耐震化と併せて計画的な更新に努める。 
③令和５年度は管路の更新に注力したため、管路更新率は上昇したものの、大口径管路を主としたことや物価高騰の影響を受け、投資額に見合った更新率には至らなかった。引き続き、管路の長寿命化と併せて計画的な更新に努めていく。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</si>
</sst>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0.46</c:v>
                </c:pt>
                <c:pt idx="2">
                  <c:v>0.4</c:v>
                </c:pt>
                <c:pt idx="3">
                  <c:v>0.48</c:v>
                </c:pt>
                <c:pt idx="4">
                  <c:v>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c:v>
                </c:pt>
                <c:pt idx="2">
                  <c:v>0.56000000000000005</c:v>
                </c:pt>
                <c:pt idx="3">
                  <c:v>0.6</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63.49</c:v>
                </c:pt>
                <c:pt idx="1">
                  <c:v>64.510000000000005</c:v>
                </c:pt>
                <c:pt idx="2">
                  <c:v>63.18</c:v>
                </c:pt>
                <c:pt idx="3">
                  <c:v>62.75</c:v>
                </c:pt>
                <c:pt idx="4">
                  <c:v>62.48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59.51</c:v>
                </c:pt>
                <c:pt idx="1">
                  <c:v>59.91</c:v>
                </c:pt>
                <c:pt idx="2">
                  <c:v>59.4</c:v>
                </c:pt>
                <c:pt idx="3">
                  <c:v>59.24</c:v>
                </c:pt>
                <c:pt idx="4">
                  <c:v>58.77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93.53</c:v>
                </c:pt>
                <c:pt idx="1">
                  <c:v>93.95</c:v>
                </c:pt>
                <c:pt idx="2">
                  <c:v>94.49</c:v>
                </c:pt>
                <c:pt idx="3">
                  <c:v>93.96</c:v>
                </c:pt>
                <c:pt idx="4">
                  <c:v>93.2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87.08</c:v>
                </c:pt>
                <c:pt idx="1">
                  <c:v>87.26</c:v>
                </c:pt>
                <c:pt idx="2">
                  <c:v>87.57</c:v>
                </c:pt>
                <c:pt idx="3">
                  <c:v>87.26</c:v>
                </c:pt>
                <c:pt idx="4">
                  <c:v>86.95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c:v>
                </c:pt>
                <c:pt idx="1">
                  <c:v>114.63</c:v>
                </c:pt>
                <c:pt idx="2">
                  <c:v>114.49</c:v>
                </c:pt>
                <c:pt idx="3">
                  <c:v>118.34</c:v>
                </c:pt>
                <c:pt idx="4">
                  <c:v>115.3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111.17</c:v>
                </c:pt>
                <c:pt idx="1">
                  <c:v>110.91</c:v>
                </c:pt>
                <c:pt idx="2">
                  <c:v>111.49</c:v>
                </c:pt>
                <c:pt idx="3">
                  <c:v>109.09</c:v>
                </c:pt>
                <c:pt idx="4">
                  <c:v>109.05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c:v>
                </c:pt>
                <c:pt idx="1">
                  <c:v>49.58</c:v>
                </c:pt>
                <c:pt idx="2">
                  <c:v>50.29</c:v>
                </c:pt>
                <c:pt idx="3">
                  <c:v>50.62</c:v>
                </c:pt>
                <c:pt idx="4">
                  <c:v>50.85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48.55</c:v>
                </c:pt>
                <c:pt idx="1">
                  <c:v>49.2</c:v>
                </c:pt>
                <c:pt idx="2">
                  <c:v>50.01</c:v>
                </c:pt>
                <c:pt idx="3">
                  <c:v>50.99</c:v>
                </c:pt>
                <c:pt idx="4">
                  <c:v>51.79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23.17</c:v>
                </c:pt>
                <c:pt idx="1">
                  <c:v>24.61</c:v>
                </c:pt>
                <c:pt idx="2">
                  <c:v>26</c:v>
                </c:pt>
                <c:pt idx="3">
                  <c:v>27.47</c:v>
                </c:pt>
                <c:pt idx="4">
                  <c:v>28.87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17.11</c:v>
                </c:pt>
                <c:pt idx="1">
                  <c:v>18.329999999999998</c:v>
                </c:pt>
                <c:pt idx="2">
                  <c:v>20.27</c:v>
                </c:pt>
                <c:pt idx="3">
                  <c:v>21.69</c:v>
                </c:pt>
                <c:pt idx="4">
                  <c:v>23.19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0.78</c:v>
                </c:pt>
                <c:pt idx="1">
                  <c:v>0.92</c:v>
                </c:pt>
                <c:pt idx="2">
                  <c:v>0.87</c:v>
                </c:pt>
                <c:pt idx="3">
                  <c:v>0.93</c:v>
                </c:pt>
                <c:pt idx="4">
                  <c:v>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187.74</c:v>
                </c:pt>
                <c:pt idx="1">
                  <c:v>199.9</c:v>
                </c:pt>
                <c:pt idx="2">
                  <c:v>203.03</c:v>
                </c:pt>
                <c:pt idx="3">
                  <c:v>208.6</c:v>
                </c:pt>
                <c:pt idx="4">
                  <c:v>184.98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360.86</c:v>
                </c:pt>
                <c:pt idx="1">
                  <c:v>350.79</c:v>
                </c:pt>
                <c:pt idx="2">
                  <c:v>354.57</c:v>
                </c:pt>
                <c:pt idx="3">
                  <c:v>357.74</c:v>
                </c:pt>
                <c:pt idx="4">
                  <c:v>344.88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419.79</c:v>
                </c:pt>
                <c:pt idx="1">
                  <c:v>413.75</c:v>
                </c:pt>
                <c:pt idx="2">
                  <c:v>418.51</c:v>
                </c:pt>
                <c:pt idx="3">
                  <c:v>421.31</c:v>
                </c:pt>
                <c:pt idx="4">
                  <c:v>422.38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309.27999999999997</c:v>
                </c:pt>
                <c:pt idx="1">
                  <c:v>322.92</c:v>
                </c:pt>
                <c:pt idx="2">
                  <c:v>303.45999999999998</c:v>
                </c:pt>
                <c:pt idx="3">
                  <c:v>307.27999999999997</c:v>
                </c:pt>
                <c:pt idx="4">
                  <c:v>304.02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107.96</c:v>
                </c:pt>
                <c:pt idx="1">
                  <c:v>108.48</c:v>
                </c:pt>
                <c:pt idx="2">
                  <c:v>107.46</c:v>
                </c:pt>
                <c:pt idx="3">
                  <c:v>111.03</c:v>
                </c:pt>
                <c:pt idx="4">
                  <c:v>108.7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103.32</c:v>
                </c:pt>
                <c:pt idx="1">
                  <c:v>100.85</c:v>
                </c:pt>
                <c:pt idx="2">
                  <c:v>103.79</c:v>
                </c:pt>
                <c:pt idx="3">
                  <c:v>98.3</c:v>
                </c:pt>
                <c:pt idx="4">
                  <c:v>98.89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173.63</c:v>
                </c:pt>
                <c:pt idx="1">
                  <c:v>171.79</c:v>
                </c:pt>
                <c:pt idx="2">
                  <c:v>173.25</c:v>
                </c:pt>
                <c:pt idx="3">
                  <c:v>168.6</c:v>
                </c:pt>
                <c:pt idx="4">
                  <c:v>172.88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168.56</c:v>
                </c:pt>
                <c:pt idx="1">
                  <c:v>167.1</c:v>
                </c:pt>
                <c:pt idx="2">
                  <c:v>167.86</c:v>
                </c:pt>
                <c:pt idx="3">
                  <c:v>173.68</c:v>
                </c:pt>
                <c:pt idx="4">
                  <c:v>174.52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1" workbookViewId="0">
      <selection activeCell="BE80" sqref="BE80"/>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射水市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90997</v>
      </c>
      <c r="AM8" s="29"/>
      <c r="AN8" s="29"/>
      <c r="AO8" s="29"/>
      <c r="AP8" s="29"/>
      <c r="AQ8" s="29"/>
      <c r="AR8" s="29"/>
      <c r="AS8" s="29"/>
      <c r="AT8" s="7">
        <f>データ!$S$6</f>
        <v>668.64</v>
      </c>
      <c r="AU8" s="15"/>
      <c r="AV8" s="15"/>
      <c r="AW8" s="15"/>
      <c r="AX8" s="15"/>
      <c r="AY8" s="15"/>
      <c r="AZ8" s="15"/>
      <c r="BA8" s="15"/>
      <c r="BB8" s="27">
        <f>データ!$T$6</f>
        <v>136.09</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61.37</v>
      </c>
      <c r="J10" s="15"/>
      <c r="K10" s="15"/>
      <c r="L10" s="15"/>
      <c r="M10" s="15"/>
      <c r="N10" s="15"/>
      <c r="O10" s="24"/>
      <c r="P10" s="27">
        <f>データ!$P$6</f>
        <v>99.26</v>
      </c>
      <c r="Q10" s="27"/>
      <c r="R10" s="27"/>
      <c r="S10" s="27"/>
      <c r="T10" s="27"/>
      <c r="U10" s="27"/>
      <c r="V10" s="27"/>
      <c r="W10" s="29">
        <f>データ!$Q$6</f>
        <v>3410</v>
      </c>
      <c r="X10" s="29"/>
      <c r="Y10" s="29"/>
      <c r="Z10" s="29"/>
      <c r="AA10" s="29"/>
      <c r="AB10" s="29"/>
      <c r="AC10" s="29"/>
      <c r="AD10" s="2"/>
      <c r="AE10" s="2"/>
      <c r="AF10" s="2"/>
      <c r="AG10" s="2"/>
      <c r="AH10" s="2"/>
      <c r="AI10" s="2"/>
      <c r="AJ10" s="2"/>
      <c r="AK10" s="2"/>
      <c r="AL10" s="29">
        <f>データ!$U$6</f>
        <v>89998</v>
      </c>
      <c r="AM10" s="29"/>
      <c r="AN10" s="29"/>
      <c r="AO10" s="29"/>
      <c r="AP10" s="29"/>
      <c r="AQ10" s="29"/>
      <c r="AR10" s="29"/>
      <c r="AS10" s="29"/>
      <c r="AT10" s="7">
        <f>データ!$V$6</f>
        <v>109.44</v>
      </c>
      <c r="AU10" s="15"/>
      <c r="AV10" s="15"/>
      <c r="AW10" s="15"/>
      <c r="AX10" s="15"/>
      <c r="AY10" s="15"/>
      <c r="AZ10" s="15"/>
      <c r="BA10" s="15"/>
      <c r="BB10" s="27">
        <f>データ!$W$6</f>
        <v>822.35</v>
      </c>
      <c r="BC10" s="27"/>
      <c r="BD10" s="27"/>
      <c r="BE10" s="27"/>
      <c r="BF10" s="27"/>
      <c r="BG10" s="27"/>
      <c r="BH10" s="27"/>
      <c r="BI10" s="27"/>
      <c r="BJ10" s="2"/>
      <c r="BK10" s="2"/>
      <c r="BL10" s="38" t="s">
        <v>34</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108</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6</v>
      </c>
      <c r="J84" s="12" t="s">
        <v>25</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HfdISHZwUTKSEhV9u5Q2aRULjUQ55bHpQV9RA9uW14EXkWDmTDB4a1v4kaozadPH17sbvw1+FHhLUudQgDBn/g==" saltValue="EcdHp0YcM7+wS4CS1yNjL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49</v>
      </c>
      <c r="C3" s="67" t="s">
        <v>57</v>
      </c>
      <c r="D3" s="67" t="s">
        <v>59</v>
      </c>
      <c r="E3" s="67" t="s">
        <v>2</v>
      </c>
      <c r="F3" s="67" t="s">
        <v>1</v>
      </c>
      <c r="G3" s="67" t="s">
        <v>23</v>
      </c>
      <c r="H3" s="74" t="s">
        <v>28</v>
      </c>
      <c r="I3" s="77"/>
      <c r="J3" s="77"/>
      <c r="K3" s="77"/>
      <c r="L3" s="77"/>
      <c r="M3" s="77"/>
      <c r="N3" s="77"/>
      <c r="O3" s="77"/>
      <c r="P3" s="77"/>
      <c r="Q3" s="77"/>
      <c r="R3" s="77"/>
      <c r="S3" s="77"/>
      <c r="T3" s="77"/>
      <c r="U3" s="77"/>
      <c r="V3" s="77"/>
      <c r="W3" s="81"/>
      <c r="X3" s="83" t="s">
        <v>53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51</v>
      </c>
      <c r="Y4" s="84"/>
      <c r="Z4" s="84"/>
      <c r="AA4" s="84"/>
      <c r="AB4" s="84"/>
      <c r="AC4" s="84"/>
      <c r="AD4" s="84"/>
      <c r="AE4" s="84"/>
      <c r="AF4" s="84"/>
      <c r="AG4" s="84"/>
      <c r="AH4" s="84"/>
      <c r="AI4" s="84" t="s">
        <v>43</v>
      </c>
      <c r="AJ4" s="84"/>
      <c r="AK4" s="84"/>
      <c r="AL4" s="84"/>
      <c r="AM4" s="84"/>
      <c r="AN4" s="84"/>
      <c r="AO4" s="84"/>
      <c r="AP4" s="84"/>
      <c r="AQ4" s="84"/>
      <c r="AR4" s="84"/>
      <c r="AS4" s="84"/>
      <c r="AT4" s="84" t="s">
        <v>37</v>
      </c>
      <c r="AU4" s="84"/>
      <c r="AV4" s="84"/>
      <c r="AW4" s="84"/>
      <c r="AX4" s="84"/>
      <c r="AY4" s="84"/>
      <c r="AZ4" s="84"/>
      <c r="BA4" s="84"/>
      <c r="BB4" s="84"/>
      <c r="BC4" s="84"/>
      <c r="BD4" s="84"/>
      <c r="BE4" s="84" t="s">
        <v>62</v>
      </c>
      <c r="BF4" s="84"/>
      <c r="BG4" s="84"/>
      <c r="BH4" s="84"/>
      <c r="BI4" s="84"/>
      <c r="BJ4" s="84"/>
      <c r="BK4" s="84"/>
      <c r="BL4" s="84"/>
      <c r="BM4" s="84"/>
      <c r="BN4" s="84"/>
      <c r="BO4" s="84"/>
      <c r="BP4" s="84" t="s">
        <v>33</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61</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26</v>
      </c>
      <c r="B5" s="69"/>
      <c r="C5" s="69"/>
      <c r="D5" s="69"/>
      <c r="E5" s="69"/>
      <c r="F5" s="69"/>
      <c r="G5" s="69"/>
      <c r="H5" s="76" t="s">
        <v>56</v>
      </c>
      <c r="I5" s="76" t="s">
        <v>69</v>
      </c>
      <c r="J5" s="76" t="s">
        <v>70</v>
      </c>
      <c r="K5" s="76" t="s">
        <v>71</v>
      </c>
      <c r="L5" s="76" t="s">
        <v>72</v>
      </c>
      <c r="M5" s="76" t="s">
        <v>3</v>
      </c>
      <c r="N5" s="76" t="s">
        <v>73</v>
      </c>
      <c r="O5" s="76" t="s">
        <v>74</v>
      </c>
      <c r="P5" s="76" t="s">
        <v>75</v>
      </c>
      <c r="Q5" s="76" t="s">
        <v>76</v>
      </c>
      <c r="R5" s="76" t="s">
        <v>77</v>
      </c>
      <c r="S5" s="76" t="s">
        <v>78</v>
      </c>
      <c r="T5" s="76" t="s">
        <v>64</v>
      </c>
      <c r="U5" s="76" t="s">
        <v>79</v>
      </c>
      <c r="V5" s="76" t="s">
        <v>80</v>
      </c>
      <c r="W5" s="76" t="s">
        <v>81</v>
      </c>
      <c r="X5" s="76" t="s">
        <v>82</v>
      </c>
      <c r="Y5" s="76" t="s">
        <v>83</v>
      </c>
      <c r="Z5" s="76" t="s">
        <v>84</v>
      </c>
      <c r="AA5" s="76" t="s">
        <v>85</v>
      </c>
      <c r="AB5" s="76" t="s">
        <v>86</v>
      </c>
      <c r="AC5" s="76" t="s">
        <v>88</v>
      </c>
      <c r="AD5" s="76" t="s">
        <v>89</v>
      </c>
      <c r="AE5" s="76" t="s">
        <v>90</v>
      </c>
      <c r="AF5" s="76" t="s">
        <v>91</v>
      </c>
      <c r="AG5" s="76" t="s">
        <v>92</v>
      </c>
      <c r="AH5" s="76" t="s">
        <v>42</v>
      </c>
      <c r="AI5" s="76" t="s">
        <v>82</v>
      </c>
      <c r="AJ5" s="76" t="s">
        <v>83</v>
      </c>
      <c r="AK5" s="76" t="s">
        <v>84</v>
      </c>
      <c r="AL5" s="76" t="s">
        <v>85</v>
      </c>
      <c r="AM5" s="76" t="s">
        <v>86</v>
      </c>
      <c r="AN5" s="76" t="s">
        <v>88</v>
      </c>
      <c r="AO5" s="76" t="s">
        <v>89</v>
      </c>
      <c r="AP5" s="76" t="s">
        <v>90</v>
      </c>
      <c r="AQ5" s="76" t="s">
        <v>91</v>
      </c>
      <c r="AR5" s="76" t="s">
        <v>92</v>
      </c>
      <c r="AS5" s="76" t="s">
        <v>87</v>
      </c>
      <c r="AT5" s="76" t="s">
        <v>82</v>
      </c>
      <c r="AU5" s="76" t="s">
        <v>83</v>
      </c>
      <c r="AV5" s="76" t="s">
        <v>84</v>
      </c>
      <c r="AW5" s="76" t="s">
        <v>85</v>
      </c>
      <c r="AX5" s="76" t="s">
        <v>86</v>
      </c>
      <c r="AY5" s="76" t="s">
        <v>88</v>
      </c>
      <c r="AZ5" s="76" t="s">
        <v>89</v>
      </c>
      <c r="BA5" s="76" t="s">
        <v>90</v>
      </c>
      <c r="BB5" s="76" t="s">
        <v>91</v>
      </c>
      <c r="BC5" s="76" t="s">
        <v>92</v>
      </c>
      <c r="BD5" s="76" t="s">
        <v>87</v>
      </c>
      <c r="BE5" s="76" t="s">
        <v>82</v>
      </c>
      <c r="BF5" s="76" t="s">
        <v>83</v>
      </c>
      <c r="BG5" s="76" t="s">
        <v>84</v>
      </c>
      <c r="BH5" s="76" t="s">
        <v>85</v>
      </c>
      <c r="BI5" s="76" t="s">
        <v>86</v>
      </c>
      <c r="BJ5" s="76" t="s">
        <v>88</v>
      </c>
      <c r="BK5" s="76" t="s">
        <v>89</v>
      </c>
      <c r="BL5" s="76" t="s">
        <v>90</v>
      </c>
      <c r="BM5" s="76" t="s">
        <v>91</v>
      </c>
      <c r="BN5" s="76" t="s">
        <v>92</v>
      </c>
      <c r="BO5" s="76" t="s">
        <v>87</v>
      </c>
      <c r="BP5" s="76" t="s">
        <v>82</v>
      </c>
      <c r="BQ5" s="76" t="s">
        <v>83</v>
      </c>
      <c r="BR5" s="76" t="s">
        <v>84</v>
      </c>
      <c r="BS5" s="76" t="s">
        <v>85</v>
      </c>
      <c r="BT5" s="76" t="s">
        <v>86</v>
      </c>
      <c r="BU5" s="76" t="s">
        <v>88</v>
      </c>
      <c r="BV5" s="76" t="s">
        <v>89</v>
      </c>
      <c r="BW5" s="76" t="s">
        <v>90</v>
      </c>
      <c r="BX5" s="76" t="s">
        <v>91</v>
      </c>
      <c r="BY5" s="76" t="s">
        <v>92</v>
      </c>
      <c r="BZ5" s="76" t="s">
        <v>87</v>
      </c>
      <c r="CA5" s="76" t="s">
        <v>82</v>
      </c>
      <c r="CB5" s="76" t="s">
        <v>83</v>
      </c>
      <c r="CC5" s="76" t="s">
        <v>84</v>
      </c>
      <c r="CD5" s="76" t="s">
        <v>85</v>
      </c>
      <c r="CE5" s="76" t="s">
        <v>86</v>
      </c>
      <c r="CF5" s="76" t="s">
        <v>88</v>
      </c>
      <c r="CG5" s="76" t="s">
        <v>89</v>
      </c>
      <c r="CH5" s="76" t="s">
        <v>90</v>
      </c>
      <c r="CI5" s="76" t="s">
        <v>91</v>
      </c>
      <c r="CJ5" s="76" t="s">
        <v>92</v>
      </c>
      <c r="CK5" s="76" t="s">
        <v>87</v>
      </c>
      <c r="CL5" s="76" t="s">
        <v>82</v>
      </c>
      <c r="CM5" s="76" t="s">
        <v>83</v>
      </c>
      <c r="CN5" s="76" t="s">
        <v>84</v>
      </c>
      <c r="CO5" s="76" t="s">
        <v>85</v>
      </c>
      <c r="CP5" s="76" t="s">
        <v>86</v>
      </c>
      <c r="CQ5" s="76" t="s">
        <v>88</v>
      </c>
      <c r="CR5" s="76" t="s">
        <v>89</v>
      </c>
      <c r="CS5" s="76" t="s">
        <v>90</v>
      </c>
      <c r="CT5" s="76" t="s">
        <v>91</v>
      </c>
      <c r="CU5" s="76" t="s">
        <v>92</v>
      </c>
      <c r="CV5" s="76" t="s">
        <v>87</v>
      </c>
      <c r="CW5" s="76" t="s">
        <v>82</v>
      </c>
      <c r="CX5" s="76" t="s">
        <v>83</v>
      </c>
      <c r="CY5" s="76" t="s">
        <v>84</v>
      </c>
      <c r="CZ5" s="76" t="s">
        <v>85</v>
      </c>
      <c r="DA5" s="76" t="s">
        <v>86</v>
      </c>
      <c r="DB5" s="76" t="s">
        <v>88</v>
      </c>
      <c r="DC5" s="76" t="s">
        <v>89</v>
      </c>
      <c r="DD5" s="76" t="s">
        <v>90</v>
      </c>
      <c r="DE5" s="76" t="s">
        <v>91</v>
      </c>
      <c r="DF5" s="76" t="s">
        <v>92</v>
      </c>
      <c r="DG5" s="76" t="s">
        <v>87</v>
      </c>
      <c r="DH5" s="76" t="s">
        <v>82</v>
      </c>
      <c r="DI5" s="76" t="s">
        <v>83</v>
      </c>
      <c r="DJ5" s="76" t="s">
        <v>84</v>
      </c>
      <c r="DK5" s="76" t="s">
        <v>85</v>
      </c>
      <c r="DL5" s="76" t="s">
        <v>86</v>
      </c>
      <c r="DM5" s="76" t="s">
        <v>88</v>
      </c>
      <c r="DN5" s="76" t="s">
        <v>89</v>
      </c>
      <c r="DO5" s="76" t="s">
        <v>90</v>
      </c>
      <c r="DP5" s="76" t="s">
        <v>91</v>
      </c>
      <c r="DQ5" s="76" t="s">
        <v>92</v>
      </c>
      <c r="DR5" s="76" t="s">
        <v>87</v>
      </c>
      <c r="DS5" s="76" t="s">
        <v>82</v>
      </c>
      <c r="DT5" s="76" t="s">
        <v>83</v>
      </c>
      <c r="DU5" s="76" t="s">
        <v>84</v>
      </c>
      <c r="DV5" s="76" t="s">
        <v>85</v>
      </c>
      <c r="DW5" s="76" t="s">
        <v>86</v>
      </c>
      <c r="DX5" s="76" t="s">
        <v>88</v>
      </c>
      <c r="DY5" s="76" t="s">
        <v>89</v>
      </c>
      <c r="DZ5" s="76" t="s">
        <v>90</v>
      </c>
      <c r="EA5" s="76" t="s">
        <v>91</v>
      </c>
      <c r="EB5" s="76" t="s">
        <v>92</v>
      </c>
      <c r="EC5" s="76" t="s">
        <v>87</v>
      </c>
      <c r="ED5" s="76" t="s">
        <v>82</v>
      </c>
      <c r="EE5" s="76" t="s">
        <v>83</v>
      </c>
      <c r="EF5" s="76" t="s">
        <v>84</v>
      </c>
      <c r="EG5" s="76" t="s">
        <v>85</v>
      </c>
      <c r="EH5" s="76" t="s">
        <v>86</v>
      </c>
      <c r="EI5" s="76" t="s">
        <v>88</v>
      </c>
      <c r="EJ5" s="76" t="s">
        <v>89</v>
      </c>
      <c r="EK5" s="76" t="s">
        <v>90</v>
      </c>
      <c r="EL5" s="76" t="s">
        <v>91</v>
      </c>
      <c r="EM5" s="76" t="s">
        <v>92</v>
      </c>
      <c r="EN5" s="76" t="s">
        <v>87</v>
      </c>
    </row>
    <row r="6" spans="1:144" s="64" customFormat="1">
      <c r="A6" s="65" t="s">
        <v>93</v>
      </c>
      <c r="B6" s="70">
        <f t="shared" ref="B6:W6" si="1">B7</f>
        <v>2023</v>
      </c>
      <c r="C6" s="70">
        <f t="shared" si="1"/>
        <v>162116</v>
      </c>
      <c r="D6" s="70">
        <f t="shared" si="1"/>
        <v>46</v>
      </c>
      <c r="E6" s="70">
        <f t="shared" si="1"/>
        <v>1</v>
      </c>
      <c r="F6" s="70">
        <f t="shared" si="1"/>
        <v>0</v>
      </c>
      <c r="G6" s="70">
        <f t="shared" si="1"/>
        <v>1</v>
      </c>
      <c r="H6" s="70" t="str">
        <f t="shared" si="1"/>
        <v>富山県　射水市</v>
      </c>
      <c r="I6" s="70" t="str">
        <f t="shared" si="1"/>
        <v>法適用</v>
      </c>
      <c r="J6" s="70" t="str">
        <f t="shared" si="1"/>
        <v>水道事業</v>
      </c>
      <c r="K6" s="70" t="str">
        <f t="shared" si="1"/>
        <v>末端給水事業</v>
      </c>
      <c r="L6" s="70" t="str">
        <f t="shared" si="1"/>
        <v>A4</v>
      </c>
      <c r="M6" s="70" t="str">
        <f t="shared" si="1"/>
        <v>非設置</v>
      </c>
      <c r="N6" s="79" t="str">
        <f t="shared" si="1"/>
        <v>-</v>
      </c>
      <c r="O6" s="79">
        <f t="shared" si="1"/>
        <v>61.37</v>
      </c>
      <c r="P6" s="79">
        <f t="shared" si="1"/>
        <v>99.26</v>
      </c>
      <c r="Q6" s="79">
        <f t="shared" si="1"/>
        <v>3410</v>
      </c>
      <c r="R6" s="79">
        <f t="shared" si="1"/>
        <v>90997</v>
      </c>
      <c r="S6" s="79">
        <f t="shared" si="1"/>
        <v>668.64</v>
      </c>
      <c r="T6" s="79">
        <f t="shared" si="1"/>
        <v>136.09</v>
      </c>
      <c r="U6" s="79">
        <f t="shared" si="1"/>
        <v>89998</v>
      </c>
      <c r="V6" s="79">
        <f t="shared" si="1"/>
        <v>109.44</v>
      </c>
      <c r="W6" s="79">
        <f t="shared" si="1"/>
        <v>822.35</v>
      </c>
      <c r="X6" s="85">
        <f t="shared" ref="X6:AG6" si="2">IF(X7="",NA(),X7)</f>
        <v>114.7</v>
      </c>
      <c r="Y6" s="85">
        <f t="shared" si="2"/>
        <v>114.63</v>
      </c>
      <c r="Z6" s="85">
        <f t="shared" si="2"/>
        <v>114.49</v>
      </c>
      <c r="AA6" s="85">
        <f t="shared" si="2"/>
        <v>118.34</v>
      </c>
      <c r="AB6" s="85">
        <f t="shared" si="2"/>
        <v>115.3</v>
      </c>
      <c r="AC6" s="85">
        <f t="shared" si="2"/>
        <v>111.17</v>
      </c>
      <c r="AD6" s="85">
        <f t="shared" si="2"/>
        <v>110.91</v>
      </c>
      <c r="AE6" s="85">
        <f t="shared" si="2"/>
        <v>111.49</v>
      </c>
      <c r="AF6" s="85">
        <f t="shared" si="2"/>
        <v>109.09</v>
      </c>
      <c r="AG6" s="85">
        <f t="shared" si="2"/>
        <v>109.05</v>
      </c>
      <c r="AH6" s="79" t="str">
        <f>IF(AH7="","",IF(AH7="-","【-】","【"&amp;SUBSTITUTE(TEXT(AH7,"#,##0.00"),"-","△")&amp;"】"))</f>
        <v>【108.24】</v>
      </c>
      <c r="AI6" s="79">
        <f t="shared" ref="AI6:AR6" si="3">IF(AI7="",NA(),AI7)</f>
        <v>0</v>
      </c>
      <c r="AJ6" s="79">
        <f t="shared" si="3"/>
        <v>0</v>
      </c>
      <c r="AK6" s="79">
        <f t="shared" si="3"/>
        <v>0</v>
      </c>
      <c r="AL6" s="79">
        <f t="shared" si="3"/>
        <v>0</v>
      </c>
      <c r="AM6" s="79">
        <f t="shared" si="3"/>
        <v>0</v>
      </c>
      <c r="AN6" s="85">
        <f t="shared" si="3"/>
        <v>0.78</v>
      </c>
      <c r="AO6" s="85">
        <f t="shared" si="3"/>
        <v>0.92</v>
      </c>
      <c r="AP6" s="85">
        <f t="shared" si="3"/>
        <v>0.87</v>
      </c>
      <c r="AQ6" s="85">
        <f t="shared" si="3"/>
        <v>0.93</v>
      </c>
      <c r="AR6" s="85">
        <f t="shared" si="3"/>
        <v>1.02</v>
      </c>
      <c r="AS6" s="79" t="str">
        <f>IF(AS7="","",IF(AS7="-","【-】","【"&amp;SUBSTITUTE(TEXT(AS7,"#,##0.00"),"-","△")&amp;"】"))</f>
        <v>【1.50】</v>
      </c>
      <c r="AT6" s="85">
        <f t="shared" ref="AT6:BC6" si="4">IF(AT7="",NA(),AT7)</f>
        <v>187.74</v>
      </c>
      <c r="AU6" s="85">
        <f t="shared" si="4"/>
        <v>199.9</v>
      </c>
      <c r="AV6" s="85">
        <f t="shared" si="4"/>
        <v>203.03</v>
      </c>
      <c r="AW6" s="85">
        <f t="shared" si="4"/>
        <v>208.6</v>
      </c>
      <c r="AX6" s="85">
        <f t="shared" si="4"/>
        <v>184.98</v>
      </c>
      <c r="AY6" s="85">
        <f t="shared" si="4"/>
        <v>360.86</v>
      </c>
      <c r="AZ6" s="85">
        <f t="shared" si="4"/>
        <v>350.79</v>
      </c>
      <c r="BA6" s="85">
        <f t="shared" si="4"/>
        <v>354.57</v>
      </c>
      <c r="BB6" s="85">
        <f t="shared" si="4"/>
        <v>357.74</v>
      </c>
      <c r="BC6" s="85">
        <f t="shared" si="4"/>
        <v>344.88</v>
      </c>
      <c r="BD6" s="79" t="str">
        <f>IF(BD7="","",IF(BD7="-","【-】","【"&amp;SUBSTITUTE(TEXT(BD7,"#,##0.00"),"-","△")&amp;"】"))</f>
        <v>【243.36】</v>
      </c>
      <c r="BE6" s="85">
        <f t="shared" ref="BE6:BN6" si="5">IF(BE7="",NA(),BE7)</f>
        <v>419.79</v>
      </c>
      <c r="BF6" s="85">
        <f t="shared" si="5"/>
        <v>413.75</v>
      </c>
      <c r="BG6" s="85">
        <f t="shared" si="5"/>
        <v>418.51</v>
      </c>
      <c r="BH6" s="85">
        <f t="shared" si="5"/>
        <v>421.31</v>
      </c>
      <c r="BI6" s="85">
        <f t="shared" si="5"/>
        <v>422.38</v>
      </c>
      <c r="BJ6" s="85">
        <f t="shared" si="5"/>
        <v>309.27999999999997</v>
      </c>
      <c r="BK6" s="85">
        <f t="shared" si="5"/>
        <v>322.92</v>
      </c>
      <c r="BL6" s="85">
        <f t="shared" si="5"/>
        <v>303.45999999999998</v>
      </c>
      <c r="BM6" s="85">
        <f t="shared" si="5"/>
        <v>307.27999999999997</v>
      </c>
      <c r="BN6" s="85">
        <f t="shared" si="5"/>
        <v>304.02</v>
      </c>
      <c r="BO6" s="79" t="str">
        <f>IF(BO7="","",IF(BO7="-","【-】","【"&amp;SUBSTITUTE(TEXT(BO7,"#,##0.00"),"-","△")&amp;"】"))</f>
        <v>【265.93】</v>
      </c>
      <c r="BP6" s="85">
        <f t="shared" ref="BP6:BY6" si="6">IF(BP7="",NA(),BP7)</f>
        <v>107.96</v>
      </c>
      <c r="BQ6" s="85">
        <f t="shared" si="6"/>
        <v>108.48</v>
      </c>
      <c r="BR6" s="85">
        <f t="shared" si="6"/>
        <v>107.46</v>
      </c>
      <c r="BS6" s="85">
        <f t="shared" si="6"/>
        <v>111.03</v>
      </c>
      <c r="BT6" s="85">
        <f t="shared" si="6"/>
        <v>108.7</v>
      </c>
      <c r="BU6" s="85">
        <f t="shared" si="6"/>
        <v>103.32</v>
      </c>
      <c r="BV6" s="85">
        <f t="shared" si="6"/>
        <v>100.85</v>
      </c>
      <c r="BW6" s="85">
        <f t="shared" si="6"/>
        <v>103.79</v>
      </c>
      <c r="BX6" s="85">
        <f t="shared" si="6"/>
        <v>98.3</v>
      </c>
      <c r="BY6" s="85">
        <f t="shared" si="6"/>
        <v>98.89</v>
      </c>
      <c r="BZ6" s="79" t="str">
        <f>IF(BZ7="","",IF(BZ7="-","【-】","【"&amp;SUBSTITUTE(TEXT(BZ7,"#,##0.00"),"-","△")&amp;"】"))</f>
        <v>【97.82】</v>
      </c>
      <c r="CA6" s="85">
        <f t="shared" ref="CA6:CJ6" si="7">IF(CA7="",NA(),CA7)</f>
        <v>173.63</v>
      </c>
      <c r="CB6" s="85">
        <f t="shared" si="7"/>
        <v>171.79</v>
      </c>
      <c r="CC6" s="85">
        <f t="shared" si="7"/>
        <v>173.25</v>
      </c>
      <c r="CD6" s="85">
        <f t="shared" si="7"/>
        <v>168.6</v>
      </c>
      <c r="CE6" s="85">
        <f t="shared" si="7"/>
        <v>172.88</v>
      </c>
      <c r="CF6" s="85">
        <f t="shared" si="7"/>
        <v>168.56</v>
      </c>
      <c r="CG6" s="85">
        <f t="shared" si="7"/>
        <v>167.1</v>
      </c>
      <c r="CH6" s="85">
        <f t="shared" si="7"/>
        <v>167.86</v>
      </c>
      <c r="CI6" s="85">
        <f t="shared" si="7"/>
        <v>173.68</v>
      </c>
      <c r="CJ6" s="85">
        <f t="shared" si="7"/>
        <v>174.52</v>
      </c>
      <c r="CK6" s="79" t="str">
        <f>IF(CK7="","",IF(CK7="-","【-】","【"&amp;SUBSTITUTE(TEXT(CK7,"#,##0.00"),"-","△")&amp;"】"))</f>
        <v>【177.56】</v>
      </c>
      <c r="CL6" s="85">
        <f t="shared" ref="CL6:CU6" si="8">IF(CL7="",NA(),CL7)</f>
        <v>63.49</v>
      </c>
      <c r="CM6" s="85">
        <f t="shared" si="8"/>
        <v>64.510000000000005</v>
      </c>
      <c r="CN6" s="85">
        <f t="shared" si="8"/>
        <v>63.18</v>
      </c>
      <c r="CO6" s="85">
        <f t="shared" si="8"/>
        <v>62.75</v>
      </c>
      <c r="CP6" s="85">
        <f t="shared" si="8"/>
        <v>62.48</v>
      </c>
      <c r="CQ6" s="85">
        <f t="shared" si="8"/>
        <v>59.51</v>
      </c>
      <c r="CR6" s="85">
        <f t="shared" si="8"/>
        <v>59.91</v>
      </c>
      <c r="CS6" s="85">
        <f t="shared" si="8"/>
        <v>59.4</v>
      </c>
      <c r="CT6" s="85">
        <f t="shared" si="8"/>
        <v>59.24</v>
      </c>
      <c r="CU6" s="85">
        <f t="shared" si="8"/>
        <v>58.77</v>
      </c>
      <c r="CV6" s="79" t="str">
        <f>IF(CV7="","",IF(CV7="-","【-】","【"&amp;SUBSTITUTE(TEXT(CV7,"#,##0.00"),"-","△")&amp;"】"))</f>
        <v>【59.81】</v>
      </c>
      <c r="CW6" s="85">
        <f t="shared" ref="CW6:DF6" si="9">IF(CW7="",NA(),CW7)</f>
        <v>93.53</v>
      </c>
      <c r="CX6" s="85">
        <f t="shared" si="9"/>
        <v>93.95</v>
      </c>
      <c r="CY6" s="85">
        <f t="shared" si="9"/>
        <v>94.49</v>
      </c>
      <c r="CZ6" s="85">
        <f t="shared" si="9"/>
        <v>93.96</v>
      </c>
      <c r="DA6" s="85">
        <f t="shared" si="9"/>
        <v>93.2</v>
      </c>
      <c r="DB6" s="85">
        <f t="shared" si="9"/>
        <v>87.08</v>
      </c>
      <c r="DC6" s="85">
        <f t="shared" si="9"/>
        <v>87.26</v>
      </c>
      <c r="DD6" s="85">
        <f t="shared" si="9"/>
        <v>87.57</v>
      </c>
      <c r="DE6" s="85">
        <f t="shared" si="9"/>
        <v>87.26</v>
      </c>
      <c r="DF6" s="85">
        <f t="shared" si="9"/>
        <v>86.95</v>
      </c>
      <c r="DG6" s="79" t="str">
        <f>IF(DG7="","",IF(DG7="-","【-】","【"&amp;SUBSTITUTE(TEXT(DG7,"#,##0.00"),"-","△")&amp;"】"))</f>
        <v>【89.42】</v>
      </c>
      <c r="DH6" s="85">
        <f t="shared" ref="DH6:DQ6" si="10">IF(DH7="",NA(),DH7)</f>
        <v>49</v>
      </c>
      <c r="DI6" s="85">
        <f t="shared" si="10"/>
        <v>49.58</v>
      </c>
      <c r="DJ6" s="85">
        <f t="shared" si="10"/>
        <v>50.29</v>
      </c>
      <c r="DK6" s="85">
        <f t="shared" si="10"/>
        <v>50.62</v>
      </c>
      <c r="DL6" s="85">
        <f t="shared" si="10"/>
        <v>50.85</v>
      </c>
      <c r="DM6" s="85">
        <f t="shared" si="10"/>
        <v>48.55</v>
      </c>
      <c r="DN6" s="85">
        <f t="shared" si="10"/>
        <v>49.2</v>
      </c>
      <c r="DO6" s="85">
        <f t="shared" si="10"/>
        <v>50.01</v>
      </c>
      <c r="DP6" s="85">
        <f t="shared" si="10"/>
        <v>50.99</v>
      </c>
      <c r="DQ6" s="85">
        <f t="shared" si="10"/>
        <v>51.79</v>
      </c>
      <c r="DR6" s="79" t="str">
        <f>IF(DR7="","",IF(DR7="-","【-】","【"&amp;SUBSTITUTE(TEXT(DR7,"#,##0.00"),"-","△")&amp;"】"))</f>
        <v>【52.02】</v>
      </c>
      <c r="DS6" s="85">
        <f t="shared" ref="DS6:EB6" si="11">IF(DS7="",NA(),DS7)</f>
        <v>23.17</v>
      </c>
      <c r="DT6" s="85">
        <f t="shared" si="11"/>
        <v>24.61</v>
      </c>
      <c r="DU6" s="85">
        <f t="shared" si="11"/>
        <v>26</v>
      </c>
      <c r="DV6" s="85">
        <f t="shared" si="11"/>
        <v>27.47</v>
      </c>
      <c r="DW6" s="85">
        <f t="shared" si="11"/>
        <v>28.87</v>
      </c>
      <c r="DX6" s="85">
        <f t="shared" si="11"/>
        <v>17.11</v>
      </c>
      <c r="DY6" s="85">
        <f t="shared" si="11"/>
        <v>18.329999999999998</v>
      </c>
      <c r="DZ6" s="85">
        <f t="shared" si="11"/>
        <v>20.27</v>
      </c>
      <c r="EA6" s="85">
        <f t="shared" si="11"/>
        <v>21.69</v>
      </c>
      <c r="EB6" s="85">
        <f t="shared" si="11"/>
        <v>23.19</v>
      </c>
      <c r="EC6" s="79" t="str">
        <f>IF(EC7="","",IF(EC7="-","【-】","【"&amp;SUBSTITUTE(TEXT(EC7,"#,##0.00"),"-","△")&amp;"】"))</f>
        <v>【25.37】</v>
      </c>
      <c r="ED6" s="85">
        <f t="shared" ref="ED6:EM6" si="12">IF(ED7="",NA(),ED7)</f>
        <v>0.49</v>
      </c>
      <c r="EE6" s="85">
        <f t="shared" si="12"/>
        <v>0.46</v>
      </c>
      <c r="EF6" s="85">
        <f t="shared" si="12"/>
        <v>0.4</v>
      </c>
      <c r="EG6" s="85">
        <f t="shared" si="12"/>
        <v>0.48</v>
      </c>
      <c r="EH6" s="85">
        <f t="shared" si="12"/>
        <v>0.71</v>
      </c>
      <c r="EI6" s="85">
        <f t="shared" si="12"/>
        <v>0.63</v>
      </c>
      <c r="EJ6" s="85">
        <f t="shared" si="12"/>
        <v>0.6</v>
      </c>
      <c r="EK6" s="85">
        <f t="shared" si="12"/>
        <v>0.56000000000000005</v>
      </c>
      <c r="EL6" s="85">
        <f t="shared" si="12"/>
        <v>0.6</v>
      </c>
      <c r="EM6" s="85">
        <f t="shared" si="12"/>
        <v>0.53</v>
      </c>
      <c r="EN6" s="79" t="str">
        <f>IF(EN7="","",IF(EN7="-","【-】","【"&amp;SUBSTITUTE(TEXT(EN7,"#,##0.00"),"-","△")&amp;"】"))</f>
        <v>【0.62】</v>
      </c>
    </row>
    <row r="7" spans="1:144" s="64" customFormat="1">
      <c r="A7" s="65"/>
      <c r="B7" s="71">
        <v>2023</v>
      </c>
      <c r="C7" s="71">
        <v>162116</v>
      </c>
      <c r="D7" s="71">
        <v>46</v>
      </c>
      <c r="E7" s="71">
        <v>1</v>
      </c>
      <c r="F7" s="71">
        <v>0</v>
      </c>
      <c r="G7" s="71">
        <v>1</v>
      </c>
      <c r="H7" s="71" t="s">
        <v>94</v>
      </c>
      <c r="I7" s="71" t="s">
        <v>95</v>
      </c>
      <c r="J7" s="71" t="s">
        <v>96</v>
      </c>
      <c r="K7" s="71" t="s">
        <v>97</v>
      </c>
      <c r="L7" s="71" t="s">
        <v>58</v>
      </c>
      <c r="M7" s="71" t="s">
        <v>13</v>
      </c>
      <c r="N7" s="80" t="s">
        <v>98</v>
      </c>
      <c r="O7" s="80">
        <v>61.37</v>
      </c>
      <c r="P7" s="80">
        <v>99.26</v>
      </c>
      <c r="Q7" s="80">
        <v>3410</v>
      </c>
      <c r="R7" s="80">
        <v>90997</v>
      </c>
      <c r="S7" s="80">
        <v>668.64</v>
      </c>
      <c r="T7" s="80">
        <v>136.09</v>
      </c>
      <c r="U7" s="80">
        <v>89998</v>
      </c>
      <c r="V7" s="80">
        <v>109.44</v>
      </c>
      <c r="W7" s="80">
        <v>822.35</v>
      </c>
      <c r="X7" s="80">
        <v>114.7</v>
      </c>
      <c r="Y7" s="80">
        <v>114.63</v>
      </c>
      <c r="Z7" s="80">
        <v>114.49</v>
      </c>
      <c r="AA7" s="80">
        <v>118.34</v>
      </c>
      <c r="AB7" s="80">
        <v>115.3</v>
      </c>
      <c r="AC7" s="80">
        <v>111.17</v>
      </c>
      <c r="AD7" s="80">
        <v>110.91</v>
      </c>
      <c r="AE7" s="80">
        <v>111.49</v>
      </c>
      <c r="AF7" s="80">
        <v>109.09</v>
      </c>
      <c r="AG7" s="80">
        <v>109.05</v>
      </c>
      <c r="AH7" s="80">
        <v>108.24</v>
      </c>
      <c r="AI7" s="80">
        <v>0</v>
      </c>
      <c r="AJ7" s="80">
        <v>0</v>
      </c>
      <c r="AK7" s="80">
        <v>0</v>
      </c>
      <c r="AL7" s="80">
        <v>0</v>
      </c>
      <c r="AM7" s="80">
        <v>0</v>
      </c>
      <c r="AN7" s="80">
        <v>0.78</v>
      </c>
      <c r="AO7" s="80">
        <v>0.92</v>
      </c>
      <c r="AP7" s="80">
        <v>0.87</v>
      </c>
      <c r="AQ7" s="80">
        <v>0.93</v>
      </c>
      <c r="AR7" s="80">
        <v>1.02</v>
      </c>
      <c r="AS7" s="80">
        <v>1.5</v>
      </c>
      <c r="AT7" s="80">
        <v>187.74</v>
      </c>
      <c r="AU7" s="80">
        <v>199.9</v>
      </c>
      <c r="AV7" s="80">
        <v>203.03</v>
      </c>
      <c r="AW7" s="80">
        <v>208.6</v>
      </c>
      <c r="AX7" s="80">
        <v>184.98</v>
      </c>
      <c r="AY7" s="80">
        <v>360.86</v>
      </c>
      <c r="AZ7" s="80">
        <v>350.79</v>
      </c>
      <c r="BA7" s="80">
        <v>354.57</v>
      </c>
      <c r="BB7" s="80">
        <v>357.74</v>
      </c>
      <c r="BC7" s="80">
        <v>344.88</v>
      </c>
      <c r="BD7" s="80">
        <v>243.36</v>
      </c>
      <c r="BE7" s="80">
        <v>419.79</v>
      </c>
      <c r="BF7" s="80">
        <v>413.75</v>
      </c>
      <c r="BG7" s="80">
        <v>418.51</v>
      </c>
      <c r="BH7" s="80">
        <v>421.31</v>
      </c>
      <c r="BI7" s="80">
        <v>422.38</v>
      </c>
      <c r="BJ7" s="80">
        <v>309.27999999999997</v>
      </c>
      <c r="BK7" s="80">
        <v>322.92</v>
      </c>
      <c r="BL7" s="80">
        <v>303.45999999999998</v>
      </c>
      <c r="BM7" s="80">
        <v>307.27999999999997</v>
      </c>
      <c r="BN7" s="80">
        <v>304.02</v>
      </c>
      <c r="BO7" s="80">
        <v>265.93</v>
      </c>
      <c r="BP7" s="80">
        <v>107.96</v>
      </c>
      <c r="BQ7" s="80">
        <v>108.48</v>
      </c>
      <c r="BR7" s="80">
        <v>107.46</v>
      </c>
      <c r="BS7" s="80">
        <v>111.03</v>
      </c>
      <c r="BT7" s="80">
        <v>108.7</v>
      </c>
      <c r="BU7" s="80">
        <v>103.32</v>
      </c>
      <c r="BV7" s="80">
        <v>100.85</v>
      </c>
      <c r="BW7" s="80">
        <v>103.79</v>
      </c>
      <c r="BX7" s="80">
        <v>98.3</v>
      </c>
      <c r="BY7" s="80">
        <v>98.89</v>
      </c>
      <c r="BZ7" s="80">
        <v>97.82</v>
      </c>
      <c r="CA7" s="80">
        <v>173.63</v>
      </c>
      <c r="CB7" s="80">
        <v>171.79</v>
      </c>
      <c r="CC7" s="80">
        <v>173.25</v>
      </c>
      <c r="CD7" s="80">
        <v>168.6</v>
      </c>
      <c r="CE7" s="80">
        <v>172.88</v>
      </c>
      <c r="CF7" s="80">
        <v>168.56</v>
      </c>
      <c r="CG7" s="80">
        <v>167.1</v>
      </c>
      <c r="CH7" s="80">
        <v>167.86</v>
      </c>
      <c r="CI7" s="80">
        <v>173.68</v>
      </c>
      <c r="CJ7" s="80">
        <v>174.52</v>
      </c>
      <c r="CK7" s="80">
        <v>177.56</v>
      </c>
      <c r="CL7" s="80">
        <v>63.49</v>
      </c>
      <c r="CM7" s="80">
        <v>64.510000000000005</v>
      </c>
      <c r="CN7" s="80">
        <v>63.18</v>
      </c>
      <c r="CO7" s="80">
        <v>62.75</v>
      </c>
      <c r="CP7" s="80">
        <v>62.48</v>
      </c>
      <c r="CQ7" s="80">
        <v>59.51</v>
      </c>
      <c r="CR7" s="80">
        <v>59.91</v>
      </c>
      <c r="CS7" s="80">
        <v>59.4</v>
      </c>
      <c r="CT7" s="80">
        <v>59.24</v>
      </c>
      <c r="CU7" s="80">
        <v>58.77</v>
      </c>
      <c r="CV7" s="80">
        <v>59.81</v>
      </c>
      <c r="CW7" s="80">
        <v>93.53</v>
      </c>
      <c r="CX7" s="80">
        <v>93.95</v>
      </c>
      <c r="CY7" s="80">
        <v>94.49</v>
      </c>
      <c r="CZ7" s="80">
        <v>93.96</v>
      </c>
      <c r="DA7" s="80">
        <v>93.2</v>
      </c>
      <c r="DB7" s="80">
        <v>87.08</v>
      </c>
      <c r="DC7" s="80">
        <v>87.26</v>
      </c>
      <c r="DD7" s="80">
        <v>87.57</v>
      </c>
      <c r="DE7" s="80">
        <v>87.26</v>
      </c>
      <c r="DF7" s="80">
        <v>86.95</v>
      </c>
      <c r="DG7" s="80">
        <v>89.42</v>
      </c>
      <c r="DH7" s="80">
        <v>49</v>
      </c>
      <c r="DI7" s="80">
        <v>49.58</v>
      </c>
      <c r="DJ7" s="80">
        <v>50.29</v>
      </c>
      <c r="DK7" s="80">
        <v>50.62</v>
      </c>
      <c r="DL7" s="80">
        <v>50.85</v>
      </c>
      <c r="DM7" s="80">
        <v>48.55</v>
      </c>
      <c r="DN7" s="80">
        <v>49.2</v>
      </c>
      <c r="DO7" s="80">
        <v>50.01</v>
      </c>
      <c r="DP7" s="80">
        <v>50.99</v>
      </c>
      <c r="DQ7" s="80">
        <v>51.79</v>
      </c>
      <c r="DR7" s="80">
        <v>52.02</v>
      </c>
      <c r="DS7" s="80">
        <v>23.17</v>
      </c>
      <c r="DT7" s="80">
        <v>24.61</v>
      </c>
      <c r="DU7" s="80">
        <v>26</v>
      </c>
      <c r="DV7" s="80">
        <v>27.47</v>
      </c>
      <c r="DW7" s="80">
        <v>28.87</v>
      </c>
      <c r="DX7" s="80">
        <v>17.11</v>
      </c>
      <c r="DY7" s="80">
        <v>18.329999999999998</v>
      </c>
      <c r="DZ7" s="80">
        <v>20.27</v>
      </c>
      <c r="EA7" s="80">
        <v>21.69</v>
      </c>
      <c r="EB7" s="80">
        <v>23.19</v>
      </c>
      <c r="EC7" s="80">
        <v>25.37</v>
      </c>
      <c r="ED7" s="80">
        <v>0.49</v>
      </c>
      <c r="EE7" s="80">
        <v>0.46</v>
      </c>
      <c r="EF7" s="80">
        <v>0.4</v>
      </c>
      <c r="EG7" s="80">
        <v>0.48</v>
      </c>
      <c r="EH7" s="80">
        <v>0.71</v>
      </c>
      <c r="EI7" s="80">
        <v>0.63</v>
      </c>
      <c r="EJ7" s="80">
        <v>0.6</v>
      </c>
      <c r="EK7" s="80">
        <v>0.56000000000000005</v>
      </c>
      <c r="EL7" s="80">
        <v>0.6</v>
      </c>
      <c r="EM7" s="80">
        <v>0.53</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49</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明石 吉史</cp:lastModifiedBy>
  <dcterms:created xsi:type="dcterms:W3CDTF">2024-12-11T04:58:29Z</dcterms:created>
  <dcterms:modified xsi:type="dcterms:W3CDTF">2025-01-28T01:11:04Z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2025-01-28T01:11:04Z</vt:filetime>
  </property>
</Properties>
</file>