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i208005\Desktop\"/>
    </mc:Choice>
  </mc:AlternateContent>
  <xr:revisionPtr revIDLastSave="0" documentId="8_{265463F5-FB64-4C13-8575-5EF9FB5AA975}" xr6:coauthVersionLast="36" xr6:coauthVersionMax="36" xr10:uidLastSave="{00000000-0000-0000-0000-000000000000}"/>
  <bookViews>
    <workbookView xWindow="0" yWindow="0" windowWidth="28800" windowHeight="14112" tabRatio="54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C36" i="10"/>
  <c r="BE35" i="10"/>
  <c r="C35" i="10"/>
  <c r="CO34" i="10"/>
  <c r="CO35" i="10" s="1"/>
  <c r="CO36" i="10" s="1"/>
  <c r="CO37" i="10" s="1"/>
  <c r="CO38" i="10" s="1"/>
  <c r="CO39" i="10" s="1"/>
  <c r="CO40" i="10" s="1"/>
  <c r="CO41" i="10" s="1"/>
  <c r="CO42" i="10" s="1"/>
  <c r="BW34" i="10"/>
  <c r="BW35" i="10" s="1"/>
  <c r="BW36" i="10" s="1"/>
  <c r="BW37" i="10" s="1"/>
  <c r="BW38"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<sst xmlns="http://schemas.openxmlformats.org/spreadsheetml/2006/main" count="1088" uniqueCount="567">
  <si>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</si>
  <si>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</si>
  <si>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</si>
  <si>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</si>
  <si>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</si>
  <si>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</si>
  <si>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</si>
  <si>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</si>
  <si>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</si>
  <si>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</si>
  <si>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</si>
  <si>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</si>
  <si>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</si>
  <si>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</si>
  <si>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</si>
  <si>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</si>
  <si>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</si>
  <si>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</si>
  <si>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</si>
  <si>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</si>
  <si>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</si>
  <si>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</si>
  <si>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</si>
  <si>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</si>
  <si>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</si>
  <si>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</si>
  <si>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</si>
  <si>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</si>
  <si>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</si>
  <si>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</si>
  <si>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</si>
  <si>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</si>
  <si>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</si>
  <si>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</si>
  <si>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</si>
  <si>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</si>
  <si>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</si>
  <si>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</si>
  <si>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</si>
  <si>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</si>
  <si>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</si>
  <si>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</si>
  <si>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</si>
  <si>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</si>
  <si>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</si>
  <si>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</si>
  <si>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</si>
  <si>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</si>
  <si>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</si>
  <si>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</si>
  <si>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</si>
  <si>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</si>
  <si>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</si>
  <si>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</si>
  <si>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</si>
  <si>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</si>
  <si>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</si>
  <si>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</si>
  <si>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</si>
  <si>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</si>
  <si>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</si>
  <si>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</si>
  <si>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</si>
  <si>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</si>
  <si>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</si>
  <si>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</si>
  <si>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</si>
  <si>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</si>
  <si>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</si>
  <si>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</si>
  <si>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</si>
  <si>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</si>
  <si>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</si>
  <si>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</si>
  <si>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</si>
  <si>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</si>
  <si>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</si>
  <si>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</si>
  <si>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</si>
  <si>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</si>
  <si>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</si>
  <si>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</si>
  <si>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</si>
  <si>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</si>
  <si>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</si>
  <si>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</si>
  <si>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</si>
  <si>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</si>
  <si>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</si>
  <si>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</si>
  <si>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</si>
  <si>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</si>
  <si>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</si>
  <si>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</si>
  <si>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射水市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</si>
  <si>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</si>
  <si>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</si>
  <si>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</si>
  <si>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</si>
  <si>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</si>
  <si>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</si>
  <si>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</si>
  <si>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</si>
  <si>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</si>
  <si>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</si>
  <si>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</si>
  <si>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</si>
  <si>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</si>
  <si>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</si>
  <si>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</si>
  <si>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</si>
  <si>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</si>
  <si>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</si>
  <si>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</si>
  <si>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</si>
  <si>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</si>
  <si>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</si>
  <si>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</si>
  <si>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</si>
  <si>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</si>
  <si>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</si>
  <si>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</si>
  <si>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</si>
  <si>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</si>
  <si>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</si>
  <si>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</si>
  <si>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</si>
  <si>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</si>
  <si>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</si>
  <si>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</si>
  <si>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</si>
  <si>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</si>
  <si>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</si>
  <si>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</si>
  <si>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</si>
  <si>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</si>
  <si>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</si>
  <si>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</si>
  <si>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</si>
  <si>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</si>
  <si>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</si>
  <si>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</si>
  <si>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</si>
  <si>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</si>
  <si>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</si>
  <si>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</si>
  <si>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</si>
  <si>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</si>
  <si>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</si>
  <si>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</si>
  <si>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</si>
  <si>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</si>
  <si>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</si>
  <si>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</si>
  <si>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</si>
  <si>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</si>
  <si>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</si>
  <si>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</si>
  <si>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</si>
  <si>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</si>
  <si>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</si>
  <si>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</si>
  <si>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</si>
  <si>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</si>
  <si>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</si>
  <si>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</si>
  <si>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</si>
  <si>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</si>
  <si>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</si>
  <si>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</si>
  <si>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</si>
  <si>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</si>
  <si>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</si>
  <si>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</si>
  <si>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</si>
  <si>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</si>
  <si>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</si>
  <si>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</si>
  <si>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</si>
  <si>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</si>
  <si>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</si>
  <si>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</si>
  <si>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</si>
  <si>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</si>
  <si>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</si>
  <si>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</si>
  <si>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</si>
  <si>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</si>
  <si>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</si>
  <si>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</si>
  <si>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</si>
  <si>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</si>
  <si>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</si>
  <si>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</si>
  <si>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</si>
  <si>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</si>
  <si>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</si>
  <si>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</si>
  <si>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</si>
  <si>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</si>
  <si>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</si>
  <si>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</si>
  <si>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</si>
  <si>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富山県射水市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</si>
  <si>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</si>
  <si>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</si>
  <si>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</si>
  <si>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</si>
  <si>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</si>
  <si>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</si>
  <si>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</si>
  <si>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</si>
  <si>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</si>
  <si>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</si>
  <si>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</si>
  <si>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</si>
  <si>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</si>
  <si>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</si>
  <si>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</si>
  <si>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</si>
  <si>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</si>
  <si>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</si>
  <si>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</si>
  <si>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</si>
  <si>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</si>
  <si>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</si>
  <si>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</si>
  <si>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</si>
  <si>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</si>
  <si>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</si>
  <si>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</si>
  <si>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</si>
  <si>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</si>
  <si>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</si>
  <si>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</si>
  <si>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</si>
  <si>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</si>
  <si>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</si>
  <si>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</si>
  <si>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</si>
  <si>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</si>
  <si>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</si>
  <si>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</si>
  <si>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</si>
  <si>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</si>
  <si>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</si>
  <si>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</si>
  <si>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</si>
  <si>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</si>
  <si>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</si>
  <si>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</si>
  <si>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</si>
  <si>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</si>
  <si>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</si>
  <si>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</si>
  <si>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</si>
  <si>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</si>
  <si>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</si>
  <si>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</si>
  <si>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</si>
  <si>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</si>
  <si>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</si>
  <si>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</si>
  <si>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</si>
  <si>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</si>
  <si>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</si>
  <si>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</si>
  <si>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</si>
  <si>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</si>
  <si>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</si>
  <si>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</si>
  <si>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</si>
  <si>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</si>
  <si>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</si>
  <si>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</si>
  <si>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</si>
  <si>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</si>
  <si>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</si>
  <si>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</si>
  <si>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</si>
  <si>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</si>
  <si>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</si>
  <si>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</si>
  <si>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</si>
  <si>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</si>
  <si>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</si>
  <si>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</si>
  <si>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</si>
  <si>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</si>
  <si>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</si>
  <si>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</si>
  <si>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</si>
  <si>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</si>
  <si>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</si>
  <si>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</si>
  <si>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</si>
  <si>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</si>
  <si>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</si>
  <si>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</si>
  <si>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</si>
  <si>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</si>
  <si>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</si>
  <si>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</si>
  <si>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</si>
  <si>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</si>
  <si>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</si>
  <si>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</si>
  <si>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</si>
  <si>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</si>
  <si>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</si>
  <si>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</si>
  <si>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</si>
  <si>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</si>
  <si>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</si>
  <si>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</si>
  <si>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</si>
  <si>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</si>
  <si>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</si>
  <si>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</si>
  <si>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</si>
  <si>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</si>
  <si>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</si>
  <si>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</si>
  <si>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</si>
  <si>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</si>
  <si>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</si>
  <si>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</si>
  <si>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</si>
  <si>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</si>
  <si>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</si>
  <si>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</si>
  <si>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</si>
  <si>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</si>
  <si>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</si>
  <si>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</si>
  <si>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</si>
  <si>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</si>
  <si>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</si>
  <si>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</si>
  <si>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</si>
  <si>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</si>
  <si>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</si>
  <si>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</si>
  <si>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</si>
  <si>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</si>
  <si>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</si>
  <si>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</si>
  <si>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</si>
  <si>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</si>
  <si>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</si>
  <si>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</si>
  <si>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</si>
  <si>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</si>
  <si>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</si>
  <si>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富山県射水市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</si>
  <si>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</si>
  <si>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</si>
  <si>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</si>
  <si>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</si>
  <si>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</si>
  <si>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</si>
  <si>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</si>
  <si>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</si>
  <si>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</si>
  <si>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</si>
  <si>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</si>
  <si>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</si>
  <si>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</si>
  <si>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</si>
  <si>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</si>
  <si>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</si>
  <si>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</si>
  <si>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</si>
  <si>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</si>
  <si>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</si>
  <si>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</si>
  <si>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</si>
  <si>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</si>
  <si>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</si>
  <si>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</si>
  <si>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</si>
  <si>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</si>
  <si>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</si>
  <si>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</si>
  <si>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</si>
  <si>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</si>
  <si>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</si>
  <si>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</si>
  <si>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</si>
  <si>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</si>
  <si>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</si>
  <si>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</si>
  <si>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</si>
  <si>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</si>
  <si>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</si>
  <si>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</si>
  <si>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</si>
  <si>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</si>
  <si>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</si>
  <si>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</si>
  <si>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</si>
  <si>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</si>
  <si>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</si>
  <si>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</si>
  <si>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</si>
  <si>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</si>
  <si>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</si>
  <si>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</si>
  <si>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</si>
  <si>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</si>
  <si>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</si>
  <si>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</si>
  <si>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</si>
  <si>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</si>
  <si>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</si>
  <si>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</si>
  <si>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</si>
  <si>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</si>
  <si>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</si>
  <si>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</si>
  <si>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</si>
  <si>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</si>
  <si>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</si>
  <si>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</si>
  <si>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</si>
  <si>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</si>
  <si>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</si>
  <si>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</si>
  <si>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</si>
  <si>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</si>
  <si>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</si>
  <si>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</si>
  <si>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</si>
  <si>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</si>
  <si>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</si>
  <si>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</si>
  <si>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</si>
  <si>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</si>
  <si>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</si>
  <si>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</si>
  <si>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</si>
  <si>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</si>
  <si>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</si>
  <si>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</si>
  <si>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</si>
  <si>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</si>
  <si>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</si>
  <si>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</si>
  <si>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</si>
  <si>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</si>
  <si>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</si>
  <si>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</si>
  <si>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</si>
  <si>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</si>
  <si>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</si>
  <si>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</si>
  <si>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</si>
  <si>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</si>
  <si>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</si>
  <si>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</si>
  <si>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</si>
  <si>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</si>
  <si>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</si>
  <si>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</si>
  <si>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</si>
  <si>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</si>
  <si>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</si>
  <si>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</si>
  <si>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</si>
  <si>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</si>
  <si>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</si>
  <si>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</si>
  <si>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</si>
  <si>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</si>
  <si>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</si>
  <si>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</si>
  <si>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</si>
  <si>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</si>
  <si>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</si>
  <si>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</si>
  <si>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</si>
  <si>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</si>
  <si>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</si>
  <si>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</si>
  <si>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</si>
  <si>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</si>
  <si>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</si>
  <si>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</si>
  <si>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</si>
  <si>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</si>
  <si>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</si>
  <si>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</si>
  <si>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</si>
  <si>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</si>
  <si>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</si>
  <si>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</si>
  <si>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</si>
  <si>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</si>
  <si>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</si>
  <si>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</si>
  <si>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</si>
  <si>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</si>
  <si>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</si>
  <si>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</si>
  <si>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</si>
  <si>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</si>
  <si>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</si>
  <si>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</si>
  <si>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</si>
  <si>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</si>
  <si>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</si>
  <si>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</si>
  <si>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</si>
  <si>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</si>
  <si>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</si>
  <si>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</si>
  <si>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</si>
  <si>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</si>
  <si>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</si>
  <si>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</si>
  <si>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</si>
  <si>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</si>
  <si>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</si>
  <si>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</si>
  <si>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</si>
  <si>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</si>
  <si>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</si>
  <si>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</si>
  <si>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</si>
  <si>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</si>
  <si>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</si>
  <si>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</si>
  <si>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下水道事業会計</t>
  </si>
  <si>
    <t>病院事業会計</t>
  </si>
  <si>
    <t>▲ 0.82</t>
  </si>
  <si>
    <t>▲ 1.12</t>
  </si>
  <si>
    <t>国民健康保険事業</t>
  </si>
  <si>
    <t>介護保険事業</t>
  </si>
  <si>
    <t>後期高齢者医療事業</t>
  </si>
  <si>
    <t>その他会計（赤字）</t>
  </si>
  <si>
    <t>その他会計（黒字）</t>
  </si>
  <si>
    <t>R01</t>
    <phoneticPr fontId="5"/>
  </si>
  <si>
    <t>R02</t>
    <phoneticPr fontId="5"/>
  </si>
  <si>
    <t>R03</t>
    <phoneticPr fontId="5"/>
  </si>
  <si>
    <t>R04</t>
    <phoneticPr fontId="5"/>
  </si>
  <si>
    <t>R05</t>
    <phoneticPr fontId="5"/>
  </si>
  <si>
    <t>-</t>
    <phoneticPr fontId="2"/>
  </si>
  <si>
    <t>富山県市町村管理組合（一般会計）</t>
    <rPh sb="0" eb="3">
      <t>トヤマケン</t>
    </rPh>
    <rPh sb="3" eb="6">
      <t>シチョウソン</t>
    </rPh>
    <rPh sb="6" eb="10">
      <t>カンリクミアイ</t>
    </rPh>
    <rPh sb="11" eb="13">
      <t>イッパン</t>
    </rPh>
    <rPh sb="13" eb="15">
      <t>カイケイ</t>
    </rPh>
    <phoneticPr fontId="40"/>
  </si>
  <si>
    <t>富山県市町村総合管理組合（一般会計）</t>
    <rPh sb="0" eb="3">
      <t>トヤマケン</t>
    </rPh>
    <rPh sb="3" eb="6">
      <t>シチョウソン</t>
    </rPh>
    <rPh sb="6" eb="8">
      <t>ソウゴウ</t>
    </rPh>
    <rPh sb="8" eb="12">
      <t>カンリクミアイ</t>
    </rPh>
    <rPh sb="13" eb="15">
      <t>イッパン</t>
    </rPh>
    <rPh sb="15" eb="17">
      <t>カイケイ</t>
    </rPh>
    <phoneticPr fontId="40"/>
  </si>
  <si>
    <t>庄川水害予防組合（一般会計）</t>
    <rPh sb="0" eb="2">
      <t>ショウガワ</t>
    </rPh>
    <rPh sb="2" eb="4">
      <t>スイガイ</t>
    </rPh>
    <rPh sb="4" eb="6">
      <t>ヨボウ</t>
    </rPh>
    <rPh sb="6" eb="8">
      <t>クミアイ</t>
    </rPh>
    <rPh sb="9" eb="11">
      <t>イッパン</t>
    </rPh>
    <rPh sb="11" eb="13">
      <t>カイケイ</t>
    </rPh>
    <phoneticPr fontId="40"/>
  </si>
  <si>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40"/>
  </si>
  <si>
    <t>富山県後期高齢者利用広域連合（特別会計）</t>
    <rPh sb="0" eb="3">
      <t>トヤマケン</t>
    </rPh>
    <rPh sb="3" eb="5">
      <t>コウキ</t>
    </rPh>
    <rPh sb="5" eb="8">
      <t>コウレイシャ</t>
    </rPh>
    <rPh sb="8" eb="10">
      <t>リヨウ</t>
    </rPh>
    <rPh sb="10" eb="12">
      <t>コウイキ</t>
    </rPh>
    <rPh sb="12" eb="14">
      <t>レンゴウ</t>
    </rPh>
    <rPh sb="15" eb="17">
      <t>トクベツ</t>
    </rPh>
    <rPh sb="17" eb="19">
      <t>カイケイ</t>
    </rPh>
    <phoneticPr fontId="40"/>
  </si>
  <si>
    <t>（公財）射水市体育協会</t>
    <rPh sb="1" eb="3">
      <t>コウザイ</t>
    </rPh>
    <rPh sb="4" eb="6">
      <t>イミズ</t>
    </rPh>
    <rPh sb="6" eb="7">
      <t>シ</t>
    </rPh>
    <rPh sb="7" eb="9">
      <t>タイイク</t>
    </rPh>
    <rPh sb="9" eb="11">
      <t>キョウカイ</t>
    </rPh>
    <phoneticPr fontId="40"/>
  </si>
  <si>
    <t>○</t>
    <phoneticPr fontId="40"/>
  </si>
  <si>
    <t>射水市土地開発公社</t>
    <rPh sb="0" eb="3">
      <t>イミズシ</t>
    </rPh>
    <rPh sb="3" eb="5">
      <t>トチ</t>
    </rPh>
    <rPh sb="5" eb="9">
      <t>カイハツコウシャ</t>
    </rPh>
    <phoneticPr fontId="40"/>
  </si>
  <si>
    <t>（一財）射水市公園等管理業務公社</t>
    <rPh sb="1" eb="2">
      <t>イチ</t>
    </rPh>
    <rPh sb="2" eb="3">
      <t>ザイ</t>
    </rPh>
    <rPh sb="4" eb="7">
      <t>イミズシ</t>
    </rPh>
    <rPh sb="7" eb="10">
      <t>コウエントウ</t>
    </rPh>
    <rPh sb="10" eb="14">
      <t>カンリギョウム</t>
    </rPh>
    <rPh sb="14" eb="16">
      <t>コウシャ</t>
    </rPh>
    <phoneticPr fontId="40"/>
  </si>
  <si>
    <t>（公財）射水市絵本文化振興財団</t>
    <rPh sb="1" eb="3">
      <t>コウザイ</t>
    </rPh>
    <rPh sb="4" eb="7">
      <t>イミズシ</t>
    </rPh>
    <rPh sb="7" eb="9">
      <t>エホン</t>
    </rPh>
    <rPh sb="9" eb="11">
      <t>ブンカ</t>
    </rPh>
    <rPh sb="11" eb="13">
      <t>シンコウ</t>
    </rPh>
    <rPh sb="13" eb="15">
      <t>ザイダン</t>
    </rPh>
    <phoneticPr fontId="40"/>
  </si>
  <si>
    <t>（公財）射水市文化振興財団</t>
    <rPh sb="1" eb="3">
      <t>コウザイ</t>
    </rPh>
    <rPh sb="4" eb="7">
      <t>イミズシ</t>
    </rPh>
    <rPh sb="7" eb="9">
      <t>ブンカ</t>
    </rPh>
    <rPh sb="9" eb="13">
      <t>シンコウザイダン</t>
    </rPh>
    <phoneticPr fontId="40"/>
  </si>
  <si>
    <t>（公財）とやま国際センター</t>
    <rPh sb="1" eb="3">
      <t>コウザイ</t>
    </rPh>
    <rPh sb="7" eb="9">
      <t>コクサイ</t>
    </rPh>
    <phoneticPr fontId="40"/>
  </si>
  <si>
    <t>（公財）伏木富山港・海王丸財団</t>
    <rPh sb="1" eb="3">
      <t>コウザイ</t>
    </rPh>
    <rPh sb="4" eb="8">
      <t>フシキトヤマ</t>
    </rPh>
    <rPh sb="8" eb="9">
      <t>ミナト</t>
    </rPh>
    <rPh sb="10" eb="13">
      <t>カイオウマル</t>
    </rPh>
    <rPh sb="13" eb="15">
      <t>ザイダン</t>
    </rPh>
    <phoneticPr fontId="40"/>
  </si>
  <si>
    <t>万葉線（株）</t>
    <rPh sb="0" eb="3">
      <t>マンヨウセン</t>
    </rPh>
    <rPh sb="3" eb="6">
      <t>カブ</t>
    </rPh>
    <phoneticPr fontId="40"/>
  </si>
  <si>
    <t>（福）小杉福祉会</t>
    <rPh sb="1" eb="2">
      <t>フク</t>
    </rPh>
    <rPh sb="3" eb="5">
      <t>コスギ</t>
    </rPh>
    <rPh sb="5" eb="7">
      <t>フクシ</t>
    </rPh>
    <rPh sb="7" eb="8">
      <t>カイ</t>
    </rPh>
    <phoneticPr fontId="40"/>
  </si>
  <si>
    <t>合併地域振興基金</t>
    <phoneticPr fontId="5"/>
  </si>
  <si>
    <t>公共施設建設等基金</t>
    <phoneticPr fontId="2"/>
  </si>
  <si>
    <t>ふるさと射水応援基金</t>
    <phoneticPr fontId="2"/>
  </si>
  <si>
    <t>小杉インターパーク管理基金</t>
    <phoneticPr fontId="2"/>
  </si>
  <si>
    <t>小林與三次基金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</si>
</sst>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109" xfId="15" applyFont="1" applyBorder="1" applyAlignment="1" applyProtection="1">
      <alignment horizontal="center" vertical="center" shrinkToFit="1"/>
      <protection locked="0"/>
    </xf>
    <xf numFmtId="0" fontId="39" fillId="0" borderId="122" xfId="15" applyFont="1" applyBorder="1" applyAlignment="1" applyProtection="1">
      <alignment horizontal="center"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9" fillId="0" borderId="98" xfId="14" applyFont="1" applyBorder="1" applyAlignment="1" applyProtection="1">
      <alignment horizontal="left" vertical="center" shrinkToFit="1"/>
      <protection locked="0"/>
    </xf>
    <xf numFmtId="0" fontId="39" fillId="0" borderId="99" xfId="14" applyFont="1" applyBorder="1" applyAlignment="1" applyProtection="1">
      <alignment horizontal="left" vertical="center" shrinkToFit="1"/>
      <protection locked="0"/>
    </xf>
    <xf numFmtId="0" fontId="39" fillId="0" borderId="100" xfId="14"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4" xfId="14"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0" borderId="114"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5878-45F0-9388-C3CD6D9692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81636</c:v>
                </c:pt>
                <c:pt idx="1">
                  <c:v>118186</c:v>
                </c:pt>
                <c:pt idx="2">
                  <c:v>73231</c:v>
                </c:pt>
                <c:pt idx="3">
                  <c:v>33600</c:v>
                </c:pt>
                <c:pt idx="4">
                  <c:v>37577</c:v>
                </c:pt>
              </c:numCache>
            </c:numRef>
          </c:val>
          <c:smooth val="0"/>
          <c:extLst>
            <c:ext xmlns:c16="http://schemas.microsoft.com/office/drawing/2014/chart" uri="{C3380CC4-5D6E-409C-BE32-E72D297353CC}">
              <c16:uniqueId val="{00000001-5878-45F0-9388-C3CD6D9692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4.6500000000000004</c:v>
                </c:pt>
                <c:pt idx="1">
                  <c:v>5.26</c:v>
                </c:pt>
                <c:pt idx="2">
                  <c:v>6.85</c:v>
                </c:pt>
                <c:pt idx="3">
                  <c:v>5.98</c:v>
                </c:pt>
                <c:pt idx="4">
                  <c:v>6.6</c:v>
                </c:pt>
              </c:numCache>
            </c:numRef>
          </c:val>
          <c:extLst>
            <c:ext xmlns:c16="http://schemas.microsoft.com/office/drawing/2014/chart" uri="{C3380CC4-5D6E-409C-BE32-E72D297353CC}">
              <c16:uniqueId val="{00000000-B7B9-4428-B043-76E5E1847B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15.81</c:v>
                </c:pt>
                <c:pt idx="1">
                  <c:v>17.989999999999998</c:v>
                </c:pt>
                <c:pt idx="2">
                  <c:v>17.47</c:v>
                </c:pt>
                <c:pt idx="3">
                  <c:v>17.829999999999998</c:v>
                </c:pt>
                <c:pt idx="4">
                  <c:v>17.72</c:v>
                </c:pt>
              </c:numCache>
            </c:numRef>
          </c:val>
          <c:extLst>
            <c:ext xmlns:c16="http://schemas.microsoft.com/office/drawing/2014/chart" uri="{C3380CC4-5D6E-409C-BE32-E72D297353CC}">
              <c16:uniqueId val="{00000001-B7B9-4428-B043-76E5E1847B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2.99</c:v>
                </c:pt>
                <c:pt idx="1">
                  <c:v>3.03</c:v>
                </c:pt>
                <c:pt idx="2">
                  <c:v>1.82</c:v>
                </c:pt>
                <c:pt idx="3">
                  <c:v>3.54</c:v>
                </c:pt>
                <c:pt idx="4">
                  <c:v>4.74</c:v>
                </c:pt>
              </c:numCache>
            </c:numRef>
          </c:val>
          <c:smooth val="0"/>
          <c:extLst>
            <c:ext xmlns:c16="http://schemas.microsoft.com/office/drawing/2014/chart" uri="{C3380CC4-5D6E-409C-BE32-E72D297353CC}">
              <c16:uniqueId val="{00000002-B7B9-4428-B043-76E5E1847B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11-4DEB-A666-BC0AC1EDFE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11-4DEB-A666-BC0AC1EDFE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11-4DEB-A666-BC0AC1EDFEC4}"/>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511-4DEB-A666-BC0AC1EDFEC4}"/>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0.17</c:v>
                </c:pt>
                <c:pt idx="4">
                  <c:v>#N/A</c:v>
                </c:pt>
                <c:pt idx="5">
                  <c:v>0.62</c:v>
                </c:pt>
                <c:pt idx="6">
                  <c:v>#N/A</c:v>
                </c:pt>
                <c:pt idx="7">
                  <c:v>0.43</c:v>
                </c:pt>
                <c:pt idx="8">
                  <c:v>#N/A</c:v>
                </c:pt>
                <c:pt idx="9">
                  <c:v>0.32</c:v>
                </c:pt>
              </c:numCache>
            </c:numRef>
          </c:val>
          <c:extLst>
            <c:ext xmlns:c16="http://schemas.microsoft.com/office/drawing/2014/chart" uri="{C3380CC4-5D6E-409C-BE32-E72D297353CC}">
              <c16:uniqueId val="{00000004-E511-4DEB-A666-BC0AC1EDFEC4}"/>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0.09</c:v>
                </c:pt>
                <c:pt idx="4">
                  <c:v>#N/A</c:v>
                </c:pt>
                <c:pt idx="5">
                  <c:v>0.12</c:v>
                </c:pt>
                <c:pt idx="6">
                  <c:v>#N/A</c:v>
                </c:pt>
                <c:pt idx="7">
                  <c:v>0.21</c:v>
                </c:pt>
                <c:pt idx="8">
                  <c:v>#N/A</c:v>
                </c:pt>
                <c:pt idx="9">
                  <c:v>0.42</c:v>
                </c:pt>
              </c:numCache>
            </c:numRef>
          </c:val>
          <c:extLst>
            <c:ext xmlns:c16="http://schemas.microsoft.com/office/drawing/2014/chart" uri="{C3380CC4-5D6E-409C-BE32-E72D297353CC}">
              <c16:uniqueId val="{00000005-E511-4DEB-A666-BC0AC1EDFEC4}"/>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0.82</c:v>
                </c:pt>
                <c:pt idx="1">
                  <c:v>#N/A</c:v>
                </c:pt>
                <c:pt idx="2">
                  <c:v>1.1200000000000001</c:v>
                </c:pt>
                <c:pt idx="3">
                  <c:v>#N/A</c:v>
                </c:pt>
                <c:pt idx="4">
                  <c:v>#N/A</c:v>
                </c:pt>
                <c:pt idx="5">
                  <c:v>0.06</c:v>
                </c:pt>
                <c:pt idx="6">
                  <c:v>#N/A</c:v>
                </c:pt>
                <c:pt idx="7">
                  <c:v>0.65</c:v>
                </c:pt>
                <c:pt idx="8">
                  <c:v>#N/A</c:v>
                </c:pt>
                <c:pt idx="9">
                  <c:v>0.5</c:v>
                </c:pt>
              </c:numCache>
            </c:numRef>
          </c:val>
          <c:extLst>
            <c:ext xmlns:c16="http://schemas.microsoft.com/office/drawing/2014/chart" uri="{C3380CC4-5D6E-409C-BE32-E72D297353CC}">
              <c16:uniqueId val="{00000006-E511-4DEB-A666-BC0AC1EDFEC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c:v>
                </c:pt>
                <c:pt idx="2">
                  <c:v>#N/A</c:v>
                </c:pt>
                <c:pt idx="3">
                  <c:v>3.51</c:v>
                </c:pt>
                <c:pt idx="4">
                  <c:v>#N/A</c:v>
                </c:pt>
                <c:pt idx="5">
                  <c:v>3.25</c:v>
                </c:pt>
                <c:pt idx="6">
                  <c:v>#N/A</c:v>
                </c:pt>
                <c:pt idx="7">
                  <c:v>3.04</c:v>
                </c:pt>
                <c:pt idx="8">
                  <c:v>#N/A</c:v>
                </c:pt>
                <c:pt idx="9">
                  <c:v>2.66</c:v>
                </c:pt>
              </c:numCache>
            </c:numRef>
          </c:val>
          <c:extLst>
            <c:ext xmlns:c16="http://schemas.microsoft.com/office/drawing/2014/chart" uri="{C3380CC4-5D6E-409C-BE32-E72D297353CC}">
              <c16:uniqueId val="{00000007-E511-4DEB-A666-BC0AC1EDFE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4.74</c:v>
                </c:pt>
                <c:pt idx="2">
                  <c:v>#N/A</c:v>
                </c:pt>
                <c:pt idx="3">
                  <c:v>4.75</c:v>
                </c:pt>
                <c:pt idx="4">
                  <c:v>#N/A</c:v>
                </c:pt>
                <c:pt idx="5">
                  <c:v>4.8499999999999996</c:v>
                </c:pt>
                <c:pt idx="6">
                  <c:v>#N/A</c:v>
                </c:pt>
                <c:pt idx="7">
                  <c:v>5.31</c:v>
                </c:pt>
                <c:pt idx="8">
                  <c:v>#N/A</c:v>
                </c:pt>
                <c:pt idx="9">
                  <c:v>4.4800000000000004</c:v>
                </c:pt>
              </c:numCache>
            </c:numRef>
          </c:val>
          <c:extLst>
            <c:ext xmlns:c16="http://schemas.microsoft.com/office/drawing/2014/chart" uri="{C3380CC4-5D6E-409C-BE32-E72D297353CC}">
              <c16:uniqueId val="{00000008-E511-4DEB-A666-BC0AC1EDFE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4.6399999999999997</c:v>
                </c:pt>
                <c:pt idx="2">
                  <c:v>#N/A</c:v>
                </c:pt>
                <c:pt idx="3">
                  <c:v>5.25</c:v>
                </c:pt>
                <c:pt idx="4">
                  <c:v>#N/A</c:v>
                </c:pt>
                <c:pt idx="5">
                  <c:v>6.85</c:v>
                </c:pt>
                <c:pt idx="6">
                  <c:v>#N/A</c:v>
                </c:pt>
                <c:pt idx="7">
                  <c:v>5.97</c:v>
                </c:pt>
                <c:pt idx="8">
                  <c:v>#N/A</c:v>
                </c:pt>
                <c:pt idx="9">
                  <c:v>6.6</c:v>
                </c:pt>
              </c:numCache>
            </c:numRef>
          </c:val>
          <c:extLst>
            <c:ext xmlns:c16="http://schemas.microsoft.com/office/drawing/2014/chart" uri="{C3380CC4-5D6E-409C-BE32-E72D297353CC}">
              <c16:uniqueId val="{00000009-E511-4DEB-A666-BC0AC1EDFE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5595</c:v>
                </c:pt>
                <c:pt idx="5">
                  <c:v>5475</c:v>
                </c:pt>
                <c:pt idx="8">
                  <c:v>5507</c:v>
                </c:pt>
                <c:pt idx="11">
                  <c:v>5358</c:v>
                </c:pt>
                <c:pt idx="14">
                  <c:v>5252</c:v>
                </c:pt>
              </c:numCache>
            </c:numRef>
          </c:val>
          <c:extLst>
            <c:ext xmlns:c16="http://schemas.microsoft.com/office/drawing/2014/chart" uri="{C3380CC4-5D6E-409C-BE32-E72D297353CC}">
              <c16:uniqueId val="{00000000-2FF7-46F8-89A3-BC588FEE8D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F7-46F8-89A3-BC588FEE8D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85</c:v>
                </c:pt>
                <c:pt idx="3">
                  <c:v>81</c:v>
                </c:pt>
                <c:pt idx="6">
                  <c:v>66</c:v>
                </c:pt>
                <c:pt idx="9">
                  <c:v>53</c:v>
                </c:pt>
                <c:pt idx="12">
                  <c:v>53</c:v>
                </c:pt>
              </c:numCache>
            </c:numRef>
          </c:val>
          <c:extLst>
            <c:ext xmlns:c16="http://schemas.microsoft.com/office/drawing/2014/chart" uri="{C3380CC4-5D6E-409C-BE32-E72D297353CC}">
              <c16:uniqueId val="{00000002-2FF7-46F8-89A3-BC588FEE8D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F7-46F8-89A3-BC588FEE8D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1939</c:v>
                </c:pt>
                <c:pt idx="3">
                  <c:v>1902</c:v>
                </c:pt>
                <c:pt idx="6">
                  <c:v>1958</c:v>
                </c:pt>
                <c:pt idx="9">
                  <c:v>1957</c:v>
                </c:pt>
                <c:pt idx="12">
                  <c:v>1950</c:v>
                </c:pt>
              </c:numCache>
            </c:numRef>
          </c:val>
          <c:extLst>
            <c:ext xmlns:c16="http://schemas.microsoft.com/office/drawing/2014/chart" uri="{C3380CC4-5D6E-409C-BE32-E72D297353CC}">
              <c16:uniqueId val="{00000004-2FF7-46F8-89A3-BC588FEE8D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F7-46F8-89A3-BC588FEE8D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F7-46F8-89A3-BC588FEE8D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5311</c:v>
                </c:pt>
                <c:pt idx="3">
                  <c:v>5133</c:v>
                </c:pt>
                <c:pt idx="6">
                  <c:v>5402</c:v>
                </c:pt>
                <c:pt idx="9">
                  <c:v>5455</c:v>
                </c:pt>
                <c:pt idx="12">
                  <c:v>4986</c:v>
                </c:pt>
              </c:numCache>
            </c:numRef>
          </c:val>
          <c:extLst>
            <c:ext xmlns:c16="http://schemas.microsoft.com/office/drawing/2014/chart" uri="{C3380CC4-5D6E-409C-BE32-E72D297353CC}">
              <c16:uniqueId val="{00000007-2FF7-46F8-89A3-BC588FEE8D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1740</c:v>
                </c:pt>
                <c:pt idx="2">
                  <c:v>#N/A</c:v>
                </c:pt>
                <c:pt idx="3">
                  <c:v>#N/A</c:v>
                </c:pt>
                <c:pt idx="4">
                  <c:v>1641</c:v>
                </c:pt>
                <c:pt idx="5">
                  <c:v>#N/A</c:v>
                </c:pt>
                <c:pt idx="6">
                  <c:v>#N/A</c:v>
                </c:pt>
                <c:pt idx="7">
                  <c:v>1919</c:v>
                </c:pt>
                <c:pt idx="8">
                  <c:v>#N/A</c:v>
                </c:pt>
                <c:pt idx="9">
                  <c:v>#N/A</c:v>
                </c:pt>
                <c:pt idx="10">
                  <c:v>2107</c:v>
                </c:pt>
                <c:pt idx="11">
                  <c:v>#N/A</c:v>
                </c:pt>
                <c:pt idx="12">
                  <c:v>#N/A</c:v>
                </c:pt>
                <c:pt idx="13">
                  <c:v>1737</c:v>
                </c:pt>
                <c:pt idx="14">
                  <c:v>#N/A</c:v>
                </c:pt>
              </c:numCache>
            </c:numRef>
          </c:val>
          <c:smooth val="0"/>
          <c:extLst>
            <c:ext xmlns:c16="http://schemas.microsoft.com/office/drawing/2014/chart" uri="{C3380CC4-5D6E-409C-BE32-E72D297353CC}">
              <c16:uniqueId val="{00000008-2FF7-46F8-89A3-BC588FEE8D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60130</c:v>
                </c:pt>
                <c:pt idx="5">
                  <c:v>61272</c:v>
                </c:pt>
                <c:pt idx="8">
                  <c:v>59266</c:v>
                </c:pt>
                <c:pt idx="11">
                  <c:v>55351</c:v>
                </c:pt>
                <c:pt idx="14">
                  <c:v>51497</c:v>
                </c:pt>
              </c:numCache>
            </c:numRef>
          </c:val>
          <c:extLst>
            <c:ext xmlns:c16="http://schemas.microsoft.com/office/drawing/2014/chart" uri="{C3380CC4-5D6E-409C-BE32-E72D297353CC}">
              <c16:uniqueId val="{00000000-AD29-4F3F-B19F-1AF5473771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178</c:v>
                </c:pt>
                <c:pt idx="5">
                  <c:v>173</c:v>
                </c:pt>
                <c:pt idx="8">
                  <c:v>164</c:v>
                </c:pt>
                <c:pt idx="11">
                  <c:v>192</c:v>
                </c:pt>
                <c:pt idx="14">
                  <c:v>51</c:v>
                </c:pt>
              </c:numCache>
            </c:numRef>
          </c:val>
          <c:extLst>
            <c:ext xmlns:c16="http://schemas.microsoft.com/office/drawing/2014/chart" uri="{C3380CC4-5D6E-409C-BE32-E72D297353CC}">
              <c16:uniqueId val="{00000001-AD29-4F3F-B19F-1AF5473771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8029</c:v>
                </c:pt>
                <c:pt idx="5">
                  <c:v>8638</c:v>
                </c:pt>
                <c:pt idx="8">
                  <c:v>9609</c:v>
                </c:pt>
                <c:pt idx="11">
                  <c:v>9947</c:v>
                </c:pt>
                <c:pt idx="14">
                  <c:v>10091</c:v>
                </c:pt>
              </c:numCache>
            </c:numRef>
          </c:val>
          <c:extLst>
            <c:ext xmlns:c16="http://schemas.microsoft.com/office/drawing/2014/chart" uri="{C3380CC4-5D6E-409C-BE32-E72D297353CC}">
              <c16:uniqueId val="{00000002-AD29-4F3F-B19F-1AF5473771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29-4F3F-B19F-1AF5473771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29-4F3F-B19F-1AF5473771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5</c:v>
                </c:pt>
                <c:pt idx="6">
                  <c:v>4</c:v>
                </c:pt>
                <c:pt idx="9">
                  <c:v>0</c:v>
                </c:pt>
                <c:pt idx="12">
                  <c:v>1</c:v>
                </c:pt>
              </c:numCache>
            </c:numRef>
          </c:val>
          <c:extLst>
            <c:ext xmlns:c16="http://schemas.microsoft.com/office/drawing/2014/chart" uri="{C3380CC4-5D6E-409C-BE32-E72D297353CC}">
              <c16:uniqueId val="{00000005-AD29-4F3F-B19F-1AF5473771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4169</c:v>
                </c:pt>
                <c:pt idx="3">
                  <c:v>4101</c:v>
                </c:pt>
                <c:pt idx="6">
                  <c:v>4034</c:v>
                </c:pt>
                <c:pt idx="9">
                  <c:v>4011</c:v>
                </c:pt>
                <c:pt idx="12">
                  <c:v>4008</c:v>
                </c:pt>
              </c:numCache>
            </c:numRef>
          </c:val>
          <c:extLst>
            <c:ext xmlns:c16="http://schemas.microsoft.com/office/drawing/2014/chart" uri="{C3380CC4-5D6E-409C-BE32-E72D297353CC}">
              <c16:uniqueId val="{00000006-AD29-4F3F-B19F-1AF5473771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D29-4F3F-B19F-1AF5473771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21052</c:v>
                </c:pt>
                <c:pt idx="3">
                  <c:v>19556</c:v>
                </c:pt>
                <c:pt idx="6">
                  <c:v>18246</c:v>
                </c:pt>
                <c:pt idx="9">
                  <c:v>16869</c:v>
                </c:pt>
                <c:pt idx="12">
                  <c:v>16023</c:v>
                </c:pt>
              </c:numCache>
            </c:numRef>
          </c:val>
          <c:extLst>
            <c:ext xmlns:c16="http://schemas.microsoft.com/office/drawing/2014/chart" uri="{C3380CC4-5D6E-409C-BE32-E72D297353CC}">
              <c16:uniqueId val="{00000008-AD29-4F3F-B19F-1AF5473771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344</c:v>
                </c:pt>
                <c:pt idx="3">
                  <c:v>264</c:v>
                </c:pt>
                <c:pt idx="6">
                  <c:v>199</c:v>
                </c:pt>
                <c:pt idx="9">
                  <c:v>146</c:v>
                </c:pt>
                <c:pt idx="12">
                  <c:v>94</c:v>
                </c:pt>
              </c:numCache>
            </c:numRef>
          </c:val>
          <c:extLst>
            <c:ext xmlns:c16="http://schemas.microsoft.com/office/drawing/2014/chart" uri="{C3380CC4-5D6E-409C-BE32-E72D297353CC}">
              <c16:uniqueId val="{00000009-AD29-4F3F-B19F-1AF5473771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60231</c:v>
                </c:pt>
                <c:pt idx="3">
                  <c:v>63823</c:v>
                </c:pt>
                <c:pt idx="6">
                  <c:v>62846</c:v>
                </c:pt>
                <c:pt idx="9">
                  <c:v>58137</c:v>
                </c:pt>
                <c:pt idx="12">
                  <c:v>54358</c:v>
                </c:pt>
              </c:numCache>
            </c:numRef>
          </c:val>
          <c:extLst>
            <c:ext xmlns:c16="http://schemas.microsoft.com/office/drawing/2014/chart" uri="{C3380CC4-5D6E-409C-BE32-E72D297353CC}">
              <c16:uniqueId val="{0000000A-AD29-4F3F-B19F-1AF5473771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17465</c:v>
                </c:pt>
                <c:pt idx="2">
                  <c:v>#N/A</c:v>
                </c:pt>
                <c:pt idx="3">
                  <c:v>#N/A</c:v>
                </c:pt>
                <c:pt idx="4">
                  <c:v>17666</c:v>
                </c:pt>
                <c:pt idx="5">
                  <c:v>#N/A</c:v>
                </c:pt>
                <c:pt idx="6">
                  <c:v>#N/A</c:v>
                </c:pt>
                <c:pt idx="7">
                  <c:v>16291</c:v>
                </c:pt>
                <c:pt idx="8">
                  <c:v>#N/A</c:v>
                </c:pt>
                <c:pt idx="9">
                  <c:v>#N/A</c:v>
                </c:pt>
                <c:pt idx="10">
                  <c:v>13674</c:v>
                </c:pt>
                <c:pt idx="11">
                  <c:v>#N/A</c:v>
                </c:pt>
                <c:pt idx="12">
                  <c:v>#N/A</c:v>
                </c:pt>
                <c:pt idx="13">
                  <c:v>12845</c:v>
                </c:pt>
                <c:pt idx="14">
                  <c:v>#N/A</c:v>
                </c:pt>
              </c:numCache>
            </c:numRef>
          </c:val>
          <c:smooth val="0"/>
          <c:extLst>
            <c:ext xmlns:c16="http://schemas.microsoft.com/office/drawing/2014/chart" uri="{C3380CC4-5D6E-409C-BE32-E72D297353CC}">
              <c16:uniqueId val="{0000000B-AD29-4F3F-B19F-1AF5473771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4568</c:v>
                </c:pt>
                <c:pt idx="1">
                  <c:v>4584</c:v>
                </c:pt>
                <c:pt idx="2">
                  <c:v>4604</c:v>
                </c:pt>
              </c:numCache>
            </c:numRef>
          </c:val>
          <c:extLst>
            <c:ext xmlns:c16="http://schemas.microsoft.com/office/drawing/2014/chart" uri="{C3380CC4-5D6E-409C-BE32-E72D297353CC}">
              <c16:uniqueId val="{00000000-BD87-4AEE-A1E2-14E09A4D35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1763</c:v>
                </c:pt>
                <c:pt idx="1">
                  <c:v>1763</c:v>
                </c:pt>
                <c:pt idx="2">
                  <c:v>1765</c:v>
                </c:pt>
              </c:numCache>
            </c:numRef>
          </c:val>
          <c:extLst>
            <c:ext xmlns:c16="http://schemas.microsoft.com/office/drawing/2014/chart" uri="{C3380CC4-5D6E-409C-BE32-E72D297353CC}">
              <c16:uniqueId val="{00000001-BD87-4AEE-A1E2-14E09A4D35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4985</c:v>
                </c:pt>
                <c:pt idx="1">
                  <c:v>5217</c:v>
                </c:pt>
                <c:pt idx="2">
                  <c:v>5265</c:v>
                </c:pt>
              </c:numCache>
            </c:numRef>
          </c:val>
          <c:extLst>
            <c:ext xmlns:c16="http://schemas.microsoft.com/office/drawing/2014/chart" uri="{C3380CC4-5D6E-409C-BE32-E72D297353CC}">
              <c16:uniqueId val="{00000002-BD87-4AEE-A1E2-14E09A4D35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90,997
87,604
109.44
43,785,209
41,427,820
1,715,705
25,979,871
54,357,620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財政力指数は類似団体平均を下回りながら、横ばいで推移している。</a:t>
          </a:r>
        </a:p>
        <a:p>
          <a:r>
            <a:rPr kumimoji="1" lang="ja-JP" altLang="en-US" sz="1300">
              <a:latin typeface="ＭＳ Ｐゴシック" panose="020B0600070205080204" pitchFamily="50" charset="-128"/>
              <a:ea typeface="ＭＳ Ｐゴシック" panose="020B0600070205080204" pitchFamily="50" charset="-128"/>
            </a:rPr>
            <a:t>　市税の徴収強化や公共施設の使用料等の改定による歳入確保、公共施設等総合管理計画の着実な推進を図るための個別施設計画による公共施設の再編・長寿命化、必要性や効果を十分に検証した投資的経費の執行など、徹底した行財政改革を推進し、健全な財政運営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経常収支比率は前年度と比較して横ばいとなっており、類似団体平均や県平均を下回っている。</a:t>
          </a:r>
        </a:p>
        <a:p>
          <a:r>
            <a:rPr kumimoji="1" lang="ja-JP" altLang="en-US" sz="1300">
              <a:latin typeface="ＭＳ Ｐゴシック" panose="020B0600070205080204" pitchFamily="50" charset="-128"/>
              <a:ea typeface="ＭＳ Ｐゴシック" panose="020B0600070205080204" pitchFamily="50" charset="-128"/>
            </a:rPr>
            <a:t>　今後、人件費や扶助費など義務的経費が高い水準で推移していくことが想定されること、人口減少等により経常一般財源の確保がより一層厳しくなることから、事業の見直し、民間提案制度の活用を進めるとともに、公共施設等総合管理計画よる施設のトータルコストの抑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46990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06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61</xdr:row>
      <xdr:rowOff>42164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9444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107442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8827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35052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882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155702</xdr:rowOff>
    </xdr:from>
    <xdr:to>
      <xdr:col>7</xdr:col>
      <xdr:colOff>31750</xdr:colOff>
      <xdr:row>60</xdr:row>
      <xdr:rowOff>85852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96029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人件費については、再任用制度や人事院勧告に伴う給与改定等により、物件費については、物価高等の影響により、増加傾向にある。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騰による物件費の上昇も想定されることから、引き続き、職員数の適正化、事業の見直し等を進めるとともに、公共施設等総合管理計画を踏まえ類似公共施設の再編、施設機能の複合化を進め、効果的・効率的な施設管理を行い、関係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22256</xdr:rowOff>
    </xdr:from>
    <xdr:to>
      <xdr:col>23</xdr:col>
      <xdr:colOff>133350</xdr:colOff>
      <xdr:row>83</xdr:row>
      <xdr:rowOff>27420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52606"/>
          <a:ext cx="8382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22256</xdr:rowOff>
    </xdr:from>
    <xdr:to>
      <xdr:col>19</xdr:col>
      <xdr:colOff>133350</xdr:colOff>
      <xdr:row>83</xdr:row>
      <xdr:rowOff>71326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52606"/>
          <a:ext cx="889000" cy="4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155001</xdr:rowOff>
    </xdr:from>
    <xdr:to>
      <xdr:col>15</xdr:col>
      <xdr:colOff>82550</xdr:colOff>
      <xdr:row>83</xdr:row>
      <xdr:rowOff>71326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13901"/>
          <a:ext cx="889000" cy="8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157753</xdr:rowOff>
    </xdr:from>
    <xdr:to>
      <xdr:col>11</xdr:col>
      <xdr:colOff>31750</xdr:colOff>
      <xdr:row>82</xdr:row>
      <xdr:rowOff>155001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45203"/>
          <a:ext cx="889000" cy="16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148070</xdr:rowOff>
    </xdr:from>
    <xdr:to>
      <xdr:col>23</xdr:col>
      <xdr:colOff>184150</xdr:colOff>
      <xdr:row>83</xdr:row>
      <xdr:rowOff>78220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120147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142906</xdr:rowOff>
    </xdr:from>
    <xdr:to>
      <xdr:col>19</xdr:col>
      <xdr:colOff>184150</xdr:colOff>
      <xdr:row>83</xdr:row>
      <xdr:rowOff>73056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57833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88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20526</xdr:rowOff>
    </xdr:from>
    <xdr:to>
      <xdr:col>15</xdr:col>
      <xdr:colOff>133350</xdr:colOff>
      <xdr:row>83</xdr:row>
      <xdr:rowOff>122126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106903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3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104201</xdr:rowOff>
    </xdr:from>
    <xdr:to>
      <xdr:col>11</xdr:col>
      <xdr:colOff>82550</xdr:colOff>
      <xdr:row>83</xdr:row>
      <xdr:rowOff>34351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19128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106953</xdr:rowOff>
    </xdr:from>
    <xdr:to>
      <xdr:col>7</xdr:col>
      <xdr:colOff>31750</xdr:colOff>
      <xdr:row>82</xdr:row>
      <xdr:rowOff>37103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21880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8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全国市平均及び類似団体平均を下回っているのは、これまで職務・職責に応じた適切な給与支給、職員数の適正化によるものである。</a:t>
          </a:r>
        </a:p>
        <a:p>
          <a:r>
            <a:rPr kumimoji="1" lang="ja-JP" altLang="en-US" sz="1300">
              <a:latin typeface="ＭＳ Ｐゴシック" panose="020B0600070205080204" pitchFamily="50" charset="-128"/>
              <a:ea typeface="ＭＳ Ｐゴシック" panose="020B0600070205080204" pitchFamily="50" charset="-128"/>
            </a:rPr>
            <a:t>　今後とも、職務・職責や人事評価に応じた給与制度の適正な運用に努める。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83</xdr:row>
      <xdr:rowOff>113241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22294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84</xdr:row>
      <xdr:rowOff>2116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435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84</xdr:row>
      <xdr:rowOff>2116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2240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組織機構のスリム化・効率化や保育園の民営化推進等により、職員数の適正化に取り組んできた結果、類似団体の平均を上回っているものの、全国平均及び富山県平均を下回っている。　</a:t>
          </a:r>
        </a:p>
        <a:p>
          <a:r>
            <a:rPr kumimoji="1" lang="ja-JP" altLang="en-US" sz="1300">
              <a:latin typeface="ＭＳ Ｐゴシック" panose="020B0600070205080204" pitchFamily="50" charset="-128"/>
              <a:ea typeface="ＭＳ Ｐゴシック" panose="020B0600070205080204" pitchFamily="50" charset="-128"/>
            </a:rPr>
            <a:t>　今後も定員適正化計画や行財政改革プランに基づき、事業の見直しによる効率化や民間活力の活用等、適切な定員管理に努める。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113347</xdr:rowOff>
    </xdr:from>
    <xdr:to>
      <xdr:col>81</xdr:col>
      <xdr:colOff>44450</xdr:colOff>
      <xdr:row>61</xdr:row>
      <xdr:rowOff>137478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7179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113347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577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99271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496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91229</xdr:rowOff>
    </xdr:from>
    <xdr:to>
      <xdr:col>68</xdr:col>
      <xdr:colOff>152400</xdr:colOff>
      <xdr:row>61</xdr:row>
      <xdr:rowOff>99271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496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86678</xdr:rowOff>
    </xdr:from>
    <xdr:to>
      <xdr:col>81</xdr:col>
      <xdr:colOff>95250</xdr:colOff>
      <xdr:row>62</xdr:row>
      <xdr:rowOff>16828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58755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1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62547</xdr:rowOff>
    </xdr:from>
    <xdr:to>
      <xdr:col>77</xdr:col>
      <xdr:colOff>95250</xdr:colOff>
      <xdr:row>61</xdr:row>
      <xdr:rowOff>164147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48471</xdr:rowOff>
    </xdr:from>
    <xdr:to>
      <xdr:col>73</xdr:col>
      <xdr:colOff>44450</xdr:colOff>
      <xdr:row>61</xdr:row>
      <xdr:rowOff>150071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40429</xdr:rowOff>
    </xdr:from>
    <xdr:to>
      <xdr:col>68</xdr:col>
      <xdr:colOff>203200</xdr:colOff>
      <xdr:row>61</xdr:row>
      <xdr:rowOff>142029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126806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推進してきた学校施設の耐震化・大規模改造事業等の大型事業に係る市債の償還により、実質公債費比率は類似団体平均を上回っている。合併特例事業債、緊急防災・減災事業債、といった交付税措置率が高いものもあるが、合併特例事業債の発行が終了し、合併特例事業債と比べ交付税措置率が低い市債の償還が増えており、率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今後も新規起債の抑制を図るとともに、引き続き、計画的な繰上償還を実施し、実質公債費比率の上昇抑制に努める。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129963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228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121920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89746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290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121920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合併特例事業債などの交付税措置率が高い地方債を活用してきたものの、学校施設の耐震化・大規模改造事業等の大型事業を推進してきたことにより、類似団体と比較して市債残高が大きいことから、将来負担比率は大きくなっている。</a:t>
          </a:r>
        </a:p>
        <a:p>
          <a:r>
            <a:rPr kumimoji="1" lang="ja-JP" altLang="en-US" sz="1300">
              <a:latin typeface="ＭＳ Ｐゴシック" panose="020B0600070205080204" pitchFamily="50" charset="-128"/>
              <a:ea typeface="ＭＳ Ｐゴシック" panose="020B0600070205080204" pitchFamily="50" charset="-128"/>
            </a:rPr>
            <a:t>　しかし、合併特例事業債の発行終了や繰上償還の実施により市債残高が減少に転じ、改善傾向となっている。</a:t>
          </a:r>
        </a:p>
        <a:p>
          <a:r>
            <a:rPr kumimoji="1" lang="ja-JP" altLang="en-US" sz="1300">
              <a:latin typeface="ＭＳ Ｐゴシック" panose="020B0600070205080204" pitchFamily="50" charset="-128"/>
              <a:ea typeface="ＭＳ Ｐゴシック" panose="020B0600070205080204" pitchFamily="50" charset="-128"/>
            </a:rPr>
            <a:t>　引き続き、繰上償還や交付税措置率の高い有利な起債の活用等により、将来負担が少しでも軽減するよう、財政の健全化に努める。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107527</xdr:rowOff>
    </xdr:from>
    <xdr:to>
      <xdr:col>81</xdr:col>
      <xdr:colOff>44450</xdr:colOff>
      <xdr:row>17</xdr:row>
      <xdr:rowOff>168426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022177"/>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168426</xdr:rowOff>
    </xdr:from>
    <xdr:to>
      <xdr:col>77</xdr:col>
      <xdr:colOff>44450</xdr:colOff>
      <xdr:row>18</xdr:row>
      <xdr:rowOff>131415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83076"/>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131415</xdr:rowOff>
    </xdr:from>
    <xdr:to>
      <xdr:col>72</xdr:col>
      <xdr:colOff>203200</xdr:colOff>
      <xdr:row>19</xdr:row>
      <xdr:rowOff>76019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217515"/>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76019</xdr:rowOff>
    </xdr:from>
    <xdr:to>
      <xdr:col>68</xdr:col>
      <xdr:colOff>152400</xdr:colOff>
      <xdr:row>19</xdr:row>
      <xdr:rowOff>86360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33356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56727</xdr:rowOff>
    </xdr:from>
    <xdr:to>
      <xdr:col>81</xdr:col>
      <xdr:colOff>95250</xdr:colOff>
      <xdr:row>17</xdr:row>
      <xdr:rowOff>158327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28804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9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117626</xdr:rowOff>
    </xdr:from>
    <xdr:to>
      <xdr:col>77</xdr:col>
      <xdr:colOff>95250</xdr:colOff>
      <xdr:row>18</xdr:row>
      <xdr:rowOff>47776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32553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11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80615</xdr:rowOff>
    </xdr:from>
    <xdr:to>
      <xdr:col>73</xdr:col>
      <xdr:colOff>44450</xdr:colOff>
      <xdr:row>19</xdr:row>
      <xdr:rowOff>10765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166992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25219</xdr:rowOff>
    </xdr:from>
    <xdr:to>
      <xdr:col>68</xdr:col>
      <xdr:colOff>203200</xdr:colOff>
      <xdr:row>19</xdr:row>
      <xdr:rowOff>126819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111596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6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35560</xdr:rowOff>
    </xdr:from>
    <xdr:to>
      <xdr:col>64</xdr:col>
      <xdr:colOff>152400</xdr:colOff>
      <xdr:row>19</xdr:row>
      <xdr:rowOff>137160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121937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90,997
87,604
109.44
43,785,209
41,427,820
1,715,705
25,979,871
54,357,620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類似団体平均を大きく下回っているが、人事院勧告に伴う給与改定等により率は上昇傾向となっている。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等の新しい情報通信技術を活用や民間活力の導入による効率的な行政運営を通じて人件費の抑制に努める。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15966</xdr:rowOff>
    </xdr:from>
    <xdr:to>
      <xdr:col>24</xdr:col>
      <xdr:colOff>25400</xdr:colOff>
      <xdr:row>34</xdr:row>
      <xdr:rowOff>55154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452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109039</xdr:rowOff>
    </xdr:from>
    <xdr:to>
      <xdr:col>19</xdr:col>
      <xdr:colOff>187325</xdr:colOff>
      <xdr:row>34</xdr:row>
      <xdr:rowOff>15966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668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109039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277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76381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27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xdr:rowOff>
    </xdr:from>
    <xdr:to>
      <xdr:col>24</xdr:col>
      <xdr:colOff>76200</xdr:colOff>
      <xdr:row>34</xdr:row>
      <xdr:rowOff>105954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20881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136616</xdr:rowOff>
    </xdr:from>
    <xdr:to>
      <xdr:col>20</xdr:col>
      <xdr:colOff>38100</xdr:colOff>
      <xdr:row>34</xdr:row>
      <xdr:rowOff>66766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76943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58239</xdr:rowOff>
    </xdr:from>
    <xdr:to>
      <xdr:col>15</xdr:col>
      <xdr:colOff>149225</xdr:colOff>
      <xdr:row>33</xdr:row>
      <xdr:rowOff>159839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170016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8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25581</xdr:rowOff>
    </xdr:from>
    <xdr:to>
      <xdr:col>6</xdr:col>
      <xdr:colOff>171450</xdr:colOff>
      <xdr:row>33</xdr:row>
      <xdr:rowOff>127181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137358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5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類似団体平均とほぼ同水準で推移し、上昇傾向となっている。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引き続き、公共施設等総合管理計画の着実な推進を図るための個別施設計画による公共施設の再編、施設機能の複合化等を進めるとともに、事業の見直しを進め物件費の縮減に努める。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747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9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0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67564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2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112285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類似団体平均より率は低いが、上昇傾向となっている。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今後も社会保障関係費の増が見込まれるため、市単独事業の見直しや受益者負担の適正化等による財源の確保に努める。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54</xdr:row>
      <xdr:rowOff>142240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2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54</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91440</xdr:rowOff>
    </xdr:from>
    <xdr:to>
      <xdr:col>24</xdr:col>
      <xdr:colOff>76200</xdr:colOff>
      <xdr:row>55</xdr:row>
      <xdr:rowOff>21590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107967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　後期高齢医療事業特別会計及び介護保険事業特別会計への各繰出金が増となっており、今後も高齢化の進行の影響等により、更なる増加が見込まれる。　　　　</a:t>
          </a:r>
        </a:p>
        <a:p>
          <a:r>
            <a:rPr kumimoji="1" lang="ja-JP" altLang="en-US" sz="1300">
              <a:latin typeface="ＭＳ Ｐゴシック" panose="020B0600070205080204" pitchFamily="50" charset="-128"/>
              <a:ea typeface="ＭＳ Ｐゴシック" panose="020B0600070205080204" pitchFamily="50" charset="-128"/>
            </a:rPr>
            <a:t>　健康寿命延伸につながる施策等に積極的に取り組むなど、一般会計繰出金の圧縮につながるよう努める。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56243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78015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補助費等は、類似団体平均とほぼ同水準となっている。公営企業会計への繰出金による影響が大きいことからも、引き続き、独立採算の原則に基づき、繰出基準による適切な繰り出しに努める。</a:t>
          </a:r>
        </a:p>
        <a:p>
          <a:r>
            <a:rPr kumimoji="1" lang="ja-JP" altLang="en-US" sz="1300">
              <a:latin typeface="ＭＳ Ｐゴシック" panose="020B0600070205080204" pitchFamily="50" charset="-128"/>
              <a:ea typeface="ＭＳ Ｐゴシック" panose="020B0600070205080204" pitchFamily="50" charset="-128"/>
            </a:rPr>
            <a:t>　また、市単独の各種補助金については、市の補助金適正化に関するガイドラインに基づき、補助金の適正かつ効果的な運用を図っていく。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134620</xdr:rowOff>
    </xdr:from>
    <xdr:to>
      <xdr:col>82</xdr:col>
      <xdr:colOff>107950</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4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134620</xdr:rowOff>
    </xdr:from>
    <xdr:to>
      <xdr:col>78</xdr:col>
      <xdr:colOff>69850</xdr:colOff>
      <xdr:row>38</xdr:row>
      <xdr:rowOff>134620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49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43180</xdr:rowOff>
    </xdr:from>
    <xdr:to>
      <xdr:col>73</xdr:col>
      <xdr:colOff>180975</xdr:colOff>
      <xdr:row>38</xdr:row>
      <xdr:rowOff>134620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5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43180</xdr:rowOff>
    </xdr:from>
    <xdr:to>
      <xdr:col>69</xdr:col>
      <xdr:colOff>92075</xdr:colOff>
      <xdr:row>38</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5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83820</xdr:rowOff>
    </xdr:from>
    <xdr:to>
      <xdr:col>78</xdr:col>
      <xdr:colOff>120650</xdr:colOff>
      <xdr:row>39</xdr:row>
      <xdr:rowOff>13970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170197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83820</xdr:rowOff>
    </xdr:from>
    <xdr:to>
      <xdr:col>74</xdr:col>
      <xdr:colOff>31750</xdr:colOff>
      <xdr:row>39</xdr:row>
      <xdr:rowOff>13970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170197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163830</xdr:rowOff>
    </xdr:from>
    <xdr:to>
      <xdr:col>69</xdr:col>
      <xdr:colOff>142875</xdr:colOff>
      <xdr:row>38</xdr:row>
      <xdr:rowOff>93980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104157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学校施設の耐震化・大規模改造事業や統合庁舎等の大型事業の市債の償還により、類似団体平均を上回っているが、市債の繰上償還の実施により、率が大幅に改善した。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今後も、市債の繰上償還を検討するとともに、交付税措置率の高い有利な起債や補正予算債の活用等により実質負担の更なる抑制に努める。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229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77470</xdr:rowOff>
    </xdr:from>
    <xdr:to>
      <xdr:col>19</xdr:col>
      <xdr:colOff>187325</xdr:colOff>
      <xdr:row>79</xdr:row>
      <xdr:rowOff>123189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22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61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115570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1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72389</xdr:rowOff>
    </xdr:from>
    <xdr:to>
      <xdr:col>20</xdr:col>
      <xdr:colOff>38100</xdr:colOff>
      <xdr:row>80</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158766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26670</xdr:rowOff>
    </xdr:from>
    <xdr:to>
      <xdr:col>15</xdr:col>
      <xdr:colOff>149225</xdr:colOff>
      <xdr:row>79</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人件費の削減等の努力により、類似団体平均を大きく下回っている。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今後も行財政改革の推進による財政運営のさらなる効率化を図り、健全な財政運営に努める。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115570</xdr:rowOff>
    </xdr:from>
    <xdr:to>
      <xdr:col>82</xdr:col>
      <xdr:colOff>107950</xdr:colOff>
      <xdr:row>81</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974320"/>
          <a:ext cx="0" cy="100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115570</xdr:rowOff>
    </xdr:from>
    <xdr:to>
      <xdr:col>82</xdr:col>
      <xdr:colOff>196850</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834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29990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403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75</xdr:row>
      <xdr:rowOff>124714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103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147065</xdr:rowOff>
    </xdr:from>
    <xdr:to>
      <xdr:col>78</xdr:col>
      <xdr:colOff>120650</xdr:colOff>
      <xdr:row>78</xdr:row>
      <xdr:rowOff>77215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51562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8143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131572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814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73931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3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xdr:rowOff>
    </xdr:from>
    <xdr:to>
      <xdr:col>74</xdr:col>
      <xdr:colOff>31750</xdr:colOff>
      <xdr:row>75</xdr:row>
      <xdr:rowOff>102362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112539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80772</xdr:rowOff>
    </xdr:from>
    <xdr:to>
      <xdr:col>65</xdr:col>
      <xdr:colOff>53975</xdr:colOff>
      <xdr:row>75</xdr:row>
      <xdr:rowOff>10922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21099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53530</xdr:rowOff>
    </xdr:from>
    <xdr:to>
      <xdr:col>29</xdr:col>
      <xdr:colOff>127000</xdr:colOff>
      <xdr:row>18</xdr:row>
      <xdr:rowOff>89675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7255"/>
          <a:ext cx="647700" cy="3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89675</xdr:rowOff>
    </xdr:from>
    <xdr:to>
      <xdr:col>26</xdr:col>
      <xdr:colOff>50800</xdr:colOff>
      <xdr:row>18</xdr:row>
      <xdr:rowOff>113995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3400"/>
          <a:ext cx="698500" cy="2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110630</xdr:rowOff>
    </xdr:from>
    <xdr:to>
      <xdr:col>22</xdr:col>
      <xdr:colOff>114300</xdr:colOff>
      <xdr:row>18</xdr:row>
      <xdr:rowOff>113995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44355"/>
          <a:ext cx="698500" cy="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110630</xdr:rowOff>
    </xdr:from>
    <xdr:to>
      <xdr:col>18</xdr:col>
      <xdr:colOff>177800</xdr:colOff>
      <xdr:row>18</xdr:row>
      <xdr:rowOff>128499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4355"/>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2730</xdr:rowOff>
    </xdr:from>
    <xdr:to>
      <xdr:col>29</xdr:col>
      <xdr:colOff>177800</xdr:colOff>
      <xdr:row>18</xdr:row>
      <xdr:rowOff>104330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82757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38875</xdr:rowOff>
    </xdr:from>
    <xdr:to>
      <xdr:col>26</xdr:col>
      <xdr:colOff>101600</xdr:colOff>
      <xdr:row>18</xdr:row>
      <xdr:rowOff>140475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125252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63195</xdr:rowOff>
    </xdr:from>
    <xdr:to>
      <xdr:col>22</xdr:col>
      <xdr:colOff>165100</xdr:colOff>
      <xdr:row>18</xdr:row>
      <xdr:rowOff>164795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149572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59830</xdr:rowOff>
    </xdr:from>
    <xdr:to>
      <xdr:col>19</xdr:col>
      <xdr:colOff>38100</xdr:colOff>
      <xdr:row>18</xdr:row>
      <xdr:rowOff>161430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146207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77699</xdr:rowOff>
    </xdr:from>
    <xdr:to>
      <xdr:col>15</xdr:col>
      <xdr:colOff>101600</xdr:colOff>
      <xdr:row>19</xdr:row>
      <xdr:rowOff>7848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142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164076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264225</xdr:rowOff>
    </xdr:from>
    <xdr:to>
      <xdr:col>29</xdr:col>
      <xdr:colOff>127000</xdr:colOff>
      <xdr:row>35</xdr:row>
      <xdr:rowOff>50615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31675"/>
          <a:ext cx="647700" cy="129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264225</xdr:rowOff>
    </xdr:from>
    <xdr:to>
      <xdr:col>26</xdr:col>
      <xdr:colOff>50800</xdr:colOff>
      <xdr:row>34</xdr:row>
      <xdr:rowOff>333850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31675"/>
          <a:ext cx="698500" cy="6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333850</xdr:rowOff>
    </xdr:from>
    <xdr:to>
      <xdr:col>22</xdr:col>
      <xdr:colOff>114300</xdr:colOff>
      <xdr:row>35</xdr:row>
      <xdr:rowOff>93526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01300"/>
          <a:ext cx="698500" cy="10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62306</xdr:rowOff>
    </xdr:from>
    <xdr:to>
      <xdr:col>18</xdr:col>
      <xdr:colOff>177800</xdr:colOff>
      <xdr:row>35</xdr:row>
      <xdr:rowOff>93526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72656"/>
          <a:ext cx="698500" cy="3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342715</xdr:rowOff>
    </xdr:from>
    <xdr:to>
      <xdr:col>29</xdr:col>
      <xdr:colOff>177800</xdr:colOff>
      <xdr:row>35</xdr:row>
      <xdr:rowOff>101415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187792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213425</xdr:rowOff>
    </xdr:from>
    <xdr:to>
      <xdr:col>26</xdr:col>
      <xdr:colOff>101600</xdr:colOff>
      <xdr:row>34</xdr:row>
      <xdr:rowOff>315026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808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325202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4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283050</xdr:rowOff>
    </xdr:from>
    <xdr:to>
      <xdr:col>22</xdr:col>
      <xdr:colOff>165100</xdr:colOff>
      <xdr:row>35</xdr:row>
      <xdr:rowOff>41750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51927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42726</xdr:rowOff>
    </xdr:from>
    <xdr:to>
      <xdr:col>19</xdr:col>
      <xdr:colOff>38100</xdr:colOff>
      <xdr:row>35</xdr:row>
      <xdr:rowOff>144326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154503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2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11506</xdr:rowOff>
    </xdr:from>
    <xdr:to>
      <xdr:col>15</xdr:col>
      <xdr:colOff>101600</xdr:colOff>
      <xdr:row>35</xdr:row>
      <xdr:rowOff>113106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123283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90,997
87,604
109.44
43,785,209
41,427,820
1,715,705
25,979,871
54,357,620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139719</xdr:rowOff>
    </xdr:from>
    <xdr:to>
      <xdr:col>24</xdr:col>
      <xdr:colOff>63500</xdr:colOff>
      <xdr:row>37</xdr:row>
      <xdr:rowOff>13646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1919"/>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13646</xdr:rowOff>
    </xdr:from>
    <xdr:to>
      <xdr:col>19</xdr:col>
      <xdr:colOff>177800</xdr:colOff>
      <xdr:row>37</xdr:row>
      <xdr:rowOff>63214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7296"/>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63214</xdr:rowOff>
    </xdr:from>
    <xdr:to>
      <xdr:col>15</xdr:col>
      <xdr:colOff>50800</xdr:colOff>
      <xdr:row>37</xdr:row>
      <xdr:rowOff>79597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686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79597</xdr:rowOff>
    </xdr:from>
    <xdr:to>
      <xdr:col>10</xdr:col>
      <xdr:colOff>114300</xdr:colOff>
      <xdr:row>37</xdr:row>
      <xdr:rowOff>151168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3247"/>
          <a:ext cx="889000" cy="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88919</xdr:rowOff>
    </xdr:from>
    <xdr:to>
      <xdr:col>24</xdr:col>
      <xdr:colOff>114300</xdr:colOff>
      <xdr:row>37</xdr:row>
      <xdr:rowOff>19069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134296</xdr:rowOff>
    </xdr:from>
    <xdr:to>
      <xdr:col>20</xdr:col>
      <xdr:colOff>38100</xdr:colOff>
      <xdr:row>37</xdr:row>
      <xdr:rowOff>64446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55573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12414</xdr:rowOff>
    </xdr:from>
    <xdr:to>
      <xdr:col>15</xdr:col>
      <xdr:colOff>101600</xdr:colOff>
      <xdr:row>37</xdr:row>
      <xdr:rowOff>114014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105141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28797</xdr:rowOff>
    </xdr:from>
    <xdr:to>
      <xdr:col>10</xdr:col>
      <xdr:colOff>165100</xdr:colOff>
      <xdr:row>37</xdr:row>
      <xdr:rowOff>130397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121524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100368</xdr:rowOff>
    </xdr:from>
    <xdr:to>
      <xdr:col>6</xdr:col>
      <xdr:colOff>38100</xdr:colOff>
      <xdr:row>38</xdr:row>
      <xdr:rowOff>30518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21645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32093</xdr:rowOff>
    </xdr:from>
    <xdr:to>
      <xdr:col>24</xdr:col>
      <xdr:colOff>63500</xdr:colOff>
      <xdr:row>56</xdr:row>
      <xdr:rowOff>42418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33293"/>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145034</xdr:rowOff>
    </xdr:from>
    <xdr:to>
      <xdr:col>19</xdr:col>
      <xdr:colOff>177800</xdr:colOff>
      <xdr:row>56</xdr:row>
      <xdr:rowOff>32093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74784"/>
          <a:ext cx="889000" cy="5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145034</xdr:rowOff>
    </xdr:from>
    <xdr:to>
      <xdr:col>15</xdr:col>
      <xdr:colOff>50800</xdr:colOff>
      <xdr:row>56</xdr:row>
      <xdr:rowOff>115951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74784"/>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115951</xdr:rowOff>
    </xdr:from>
    <xdr:to>
      <xdr:col>10</xdr:col>
      <xdr:colOff>114300</xdr:colOff>
      <xdr:row>56</xdr:row>
      <xdr:rowOff>167195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7151"/>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163068</xdr:rowOff>
    </xdr:from>
    <xdr:to>
      <xdr:col>24</xdr:col>
      <xdr:colOff>114300</xdr:colOff>
      <xdr:row>56</xdr:row>
      <xdr:rowOff>93218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152743</xdr:rowOff>
    </xdr:from>
    <xdr:to>
      <xdr:col>20</xdr:col>
      <xdr:colOff>38100</xdr:colOff>
      <xdr:row>56</xdr:row>
      <xdr:rowOff>82893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99420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5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94234</xdr:rowOff>
    </xdr:from>
    <xdr:to>
      <xdr:col>15</xdr:col>
      <xdr:colOff>101600</xdr:colOff>
      <xdr:row>56</xdr:row>
      <xdr:rowOff>24384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40911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65151</xdr:rowOff>
    </xdr:from>
    <xdr:to>
      <xdr:col>10</xdr:col>
      <xdr:colOff>165100</xdr:colOff>
      <xdr:row>56</xdr:row>
      <xdr:rowOff>166751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4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116395</xdr:rowOff>
    </xdr:from>
    <xdr:to>
      <xdr:col>6</xdr:col>
      <xdr:colOff>38100</xdr:colOff>
      <xdr:row>57</xdr:row>
      <xdr:rowOff>46545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63072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139395</xdr:rowOff>
    </xdr:from>
    <xdr:to>
      <xdr:col>24</xdr:col>
      <xdr:colOff>63500</xdr:colOff>
      <xdr:row>77</xdr:row>
      <xdr:rowOff>24981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69595"/>
          <a:ext cx="8382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48946</xdr:rowOff>
    </xdr:from>
    <xdr:to>
      <xdr:col>19</xdr:col>
      <xdr:colOff>177800</xdr:colOff>
      <xdr:row>76</xdr:row>
      <xdr:rowOff>139395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79146"/>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149073</xdr:rowOff>
    </xdr:from>
    <xdr:to>
      <xdr:col>15</xdr:col>
      <xdr:colOff>50800</xdr:colOff>
      <xdr:row>76</xdr:row>
      <xdr:rowOff>48946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07823"/>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149073</xdr:rowOff>
    </xdr:from>
    <xdr:to>
      <xdr:col>10</xdr:col>
      <xdr:colOff>114300</xdr:colOff>
      <xdr:row>77</xdr:row>
      <xdr:rowOff>102857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07823"/>
          <a:ext cx="889000" cy="29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145631</xdr:rowOff>
    </xdr:from>
    <xdr:to>
      <xdr:col>24</xdr:col>
      <xdr:colOff>114300</xdr:colOff>
      <xdr:row>77</xdr:row>
      <xdr:rowOff>75781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168508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2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88595</xdr:rowOff>
    </xdr:from>
    <xdr:to>
      <xdr:col>20</xdr:col>
      <xdr:colOff>38100</xdr:colOff>
      <xdr:row>77</xdr:row>
      <xdr:rowOff>18745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35272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8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169596</xdr:rowOff>
    </xdr:from>
    <xdr:to>
      <xdr:col>15</xdr:col>
      <xdr:colOff>101600</xdr:colOff>
      <xdr:row>76</xdr:row>
      <xdr:rowOff>99746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116273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8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98272</xdr:rowOff>
    </xdr:from>
    <xdr:to>
      <xdr:col>10</xdr:col>
      <xdr:colOff>165100</xdr:colOff>
      <xdr:row>76</xdr:row>
      <xdr:rowOff>28423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5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44949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52057</xdr:rowOff>
    </xdr:from>
    <xdr:to>
      <xdr:col>6</xdr:col>
      <xdr:colOff>38100</xdr:colOff>
      <xdr:row>77</xdr:row>
      <xdr:rowOff>153657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170184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2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90681</xdr:rowOff>
    </xdr:from>
    <xdr:to>
      <xdr:col>24</xdr:col>
      <xdr:colOff>63500</xdr:colOff>
      <xdr:row>97</xdr:row>
      <xdr:rowOff>160666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21331"/>
          <a:ext cx="838200" cy="6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20273</xdr:rowOff>
    </xdr:from>
    <xdr:to>
      <xdr:col>19</xdr:col>
      <xdr:colOff>177800</xdr:colOff>
      <xdr:row>97</xdr:row>
      <xdr:rowOff>160666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50923"/>
          <a:ext cx="889000" cy="1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20273</xdr:rowOff>
    </xdr:from>
    <xdr:to>
      <xdr:col>15</xdr:col>
      <xdr:colOff>50800</xdr:colOff>
      <xdr:row>98</xdr:row>
      <xdr:rowOff>69149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50923"/>
          <a:ext cx="889000" cy="2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69149</xdr:rowOff>
    </xdr:from>
    <xdr:to>
      <xdr:col>10</xdr:col>
      <xdr:colOff>114300</xdr:colOff>
      <xdr:row>98</xdr:row>
      <xdr:rowOff>125440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71249"/>
          <a:ext cx="889000" cy="5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39881</xdr:rowOff>
    </xdr:from>
    <xdr:to>
      <xdr:col>24</xdr:col>
      <xdr:colOff>114300</xdr:colOff>
      <xdr:row>97</xdr:row>
      <xdr:rowOff>141481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18308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109866</xdr:rowOff>
    </xdr:from>
    <xdr:to>
      <xdr:col>20</xdr:col>
      <xdr:colOff>38100</xdr:colOff>
      <xdr:row>98</xdr:row>
      <xdr:rowOff>40016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31143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140923</xdr:rowOff>
    </xdr:from>
    <xdr:to>
      <xdr:col>15</xdr:col>
      <xdr:colOff>101600</xdr:colOff>
      <xdr:row>97</xdr:row>
      <xdr:rowOff>71073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62200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18349</xdr:rowOff>
    </xdr:from>
    <xdr:to>
      <xdr:col>10</xdr:col>
      <xdr:colOff>165100</xdr:colOff>
      <xdr:row>98</xdr:row>
      <xdr:rowOff>119949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111076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74640</xdr:rowOff>
    </xdr:from>
    <xdr:to>
      <xdr:col>6</xdr:col>
      <xdr:colOff>38100</xdr:colOff>
      <xdr:row>99</xdr:row>
      <xdr:rowOff>4790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167367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102644</xdr:rowOff>
    </xdr:from>
    <xdr:to>
      <xdr:col>55</xdr:col>
      <xdr:colOff>0</xdr:colOff>
      <xdr:row>36</xdr:row>
      <xdr:rowOff>112733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74844"/>
          <a:ext cx="8382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112733</xdr:rowOff>
    </xdr:from>
    <xdr:to>
      <xdr:col>50</xdr:col>
      <xdr:colOff>114300</xdr:colOff>
      <xdr:row>36</xdr:row>
      <xdr:rowOff>145826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84933"/>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48603</xdr:rowOff>
    </xdr:from>
    <xdr:to>
      <xdr:col>45</xdr:col>
      <xdr:colOff>177800</xdr:colOff>
      <xdr:row>36</xdr:row>
      <xdr:rowOff>145826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35003"/>
          <a:ext cx="889000" cy="78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48603</xdr:rowOff>
    </xdr:from>
    <xdr:to>
      <xdr:col>41</xdr:col>
      <xdr:colOff>50800</xdr:colOff>
      <xdr:row>36</xdr:row>
      <xdr:rowOff>169936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35003"/>
          <a:ext cx="889000" cy="80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51844</xdr:rowOff>
    </xdr:from>
    <xdr:to>
      <xdr:col>55</xdr:col>
      <xdr:colOff>50800</xdr:colOff>
      <xdr:row>36</xdr:row>
      <xdr:rowOff>153444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74721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7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61933</xdr:rowOff>
    </xdr:from>
    <xdr:to>
      <xdr:col>50</xdr:col>
      <xdr:colOff>165100</xdr:colOff>
      <xdr:row>36</xdr:row>
      <xdr:rowOff>163533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8610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95026</xdr:rowOff>
    </xdr:from>
    <xdr:to>
      <xdr:col>46</xdr:col>
      <xdr:colOff>38100</xdr:colOff>
      <xdr:row>37</xdr:row>
      <xdr:rowOff>25176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41703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169253</xdr:rowOff>
    </xdr:from>
    <xdr:to>
      <xdr:col>41</xdr:col>
      <xdr:colOff>101600</xdr:colOff>
      <xdr:row>32</xdr:row>
      <xdr:rowOff>99403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115930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5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119136</xdr:rowOff>
    </xdr:from>
    <xdr:to>
      <xdr:col>36</xdr:col>
      <xdr:colOff>165100</xdr:colOff>
      <xdr:row>37</xdr:row>
      <xdr:rowOff>49286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65813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81572</xdr:rowOff>
    </xdr:from>
    <xdr:to>
      <xdr:col>55</xdr:col>
      <xdr:colOff>0</xdr:colOff>
      <xdr:row>56</xdr:row>
      <xdr:rowOff>132080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82772"/>
          <a:ext cx="8382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143116</xdr:rowOff>
    </xdr:from>
    <xdr:to>
      <xdr:col>50</xdr:col>
      <xdr:colOff>114300</xdr:colOff>
      <xdr:row>56</xdr:row>
      <xdr:rowOff>132080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29966"/>
          <a:ext cx="889000" cy="50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86538</xdr:rowOff>
    </xdr:from>
    <xdr:to>
      <xdr:col>45</xdr:col>
      <xdr:colOff>177800</xdr:colOff>
      <xdr:row>53</xdr:row>
      <xdr:rowOff>143116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659038"/>
          <a:ext cx="889000" cy="57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86538</xdr:rowOff>
    </xdr:from>
    <xdr:to>
      <xdr:col>41</xdr:col>
      <xdr:colOff>50800</xdr:colOff>
      <xdr:row>53</xdr:row>
      <xdr:rowOff>36373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659038"/>
          <a:ext cx="889000" cy="4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30772</xdr:rowOff>
    </xdr:from>
    <xdr:to>
      <xdr:col>55</xdr:col>
      <xdr:colOff>50800</xdr:colOff>
      <xdr:row>56</xdr:row>
      <xdr:rowOff>132372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9199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81280</xdr:rowOff>
    </xdr:from>
    <xdr:to>
      <xdr:col>50</xdr:col>
      <xdr:colOff>165100</xdr:colOff>
      <xdr:row>57</xdr:row>
      <xdr:rowOff>11430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2557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92316</xdr:rowOff>
    </xdr:from>
    <xdr:to>
      <xdr:col>46</xdr:col>
      <xdr:colOff>38100</xdr:colOff>
      <xdr:row>54</xdr:row>
      <xdr:rowOff>22466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38993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35738</xdr:rowOff>
    </xdr:from>
    <xdr:to>
      <xdr:col>41</xdr:col>
      <xdr:colOff>101600</xdr:colOff>
      <xdr:row>50</xdr:row>
      <xdr:rowOff>137338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6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153865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38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157023</xdr:rowOff>
    </xdr:from>
    <xdr:to>
      <xdr:col>36</xdr:col>
      <xdr:colOff>165100</xdr:colOff>
      <xdr:row>53</xdr:row>
      <xdr:rowOff>87173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103700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8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104857</xdr:rowOff>
    </xdr:from>
    <xdr:to>
      <xdr:col>55</xdr:col>
      <xdr:colOff>0</xdr:colOff>
      <xdr:row>78</xdr:row>
      <xdr:rowOff>140652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77957"/>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106287</xdr:rowOff>
    </xdr:from>
    <xdr:to>
      <xdr:col>50</xdr:col>
      <xdr:colOff>114300</xdr:colOff>
      <xdr:row>78</xdr:row>
      <xdr:rowOff>140652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36487"/>
          <a:ext cx="889000" cy="37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106287</xdr:rowOff>
    </xdr:from>
    <xdr:to>
      <xdr:col>45</xdr:col>
      <xdr:colOff>177800</xdr:colOff>
      <xdr:row>78</xdr:row>
      <xdr:rowOff>78169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36487"/>
          <a:ext cx="889000" cy="3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78169</xdr:rowOff>
    </xdr:from>
    <xdr:to>
      <xdr:col>41</xdr:col>
      <xdr:colOff>50800</xdr:colOff>
      <xdr:row>78</xdr:row>
      <xdr:rowOff>90912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51269"/>
          <a:ext cx="889000" cy="1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54057</xdr:rowOff>
    </xdr:from>
    <xdr:to>
      <xdr:col>55</xdr:col>
      <xdr:colOff>50800</xdr:colOff>
      <xdr:row>78</xdr:row>
      <xdr:rowOff>155657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140434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89852</xdr:rowOff>
    </xdr:from>
    <xdr:to>
      <xdr:col>50</xdr:col>
      <xdr:colOff>165100</xdr:colOff>
      <xdr:row>79</xdr:row>
      <xdr:rowOff>20002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11129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5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55487</xdr:rowOff>
    </xdr:from>
    <xdr:to>
      <xdr:col>46</xdr:col>
      <xdr:colOff>38100</xdr:colOff>
      <xdr:row>76</xdr:row>
      <xdr:rowOff>157087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2164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6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27369</xdr:rowOff>
    </xdr:from>
    <xdr:to>
      <xdr:col>41</xdr:col>
      <xdr:colOff>101600</xdr:colOff>
      <xdr:row>78</xdr:row>
      <xdr:rowOff>128969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120096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9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40112</xdr:rowOff>
    </xdr:from>
    <xdr:to>
      <xdr:col>36</xdr:col>
      <xdr:colOff>165100</xdr:colOff>
      <xdr:row>78</xdr:row>
      <xdr:rowOff>141712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132839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99287</xdr:rowOff>
    </xdr:from>
    <xdr:to>
      <xdr:col>55</xdr:col>
      <xdr:colOff>0</xdr:colOff>
      <xdr:row>97</xdr:row>
      <xdr:rowOff>101654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29937"/>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93083</xdr:rowOff>
    </xdr:from>
    <xdr:to>
      <xdr:col>50</xdr:col>
      <xdr:colOff>114300</xdr:colOff>
      <xdr:row>97</xdr:row>
      <xdr:rowOff>99287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80833"/>
          <a:ext cx="889000" cy="3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123600</xdr:rowOff>
    </xdr:from>
    <xdr:to>
      <xdr:col>45</xdr:col>
      <xdr:colOff>177800</xdr:colOff>
      <xdr:row>95</xdr:row>
      <xdr:rowOff>93083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382650"/>
          <a:ext cx="889000" cy="9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123600</xdr:rowOff>
    </xdr:from>
    <xdr:to>
      <xdr:col>41</xdr:col>
      <xdr:colOff>50800</xdr:colOff>
      <xdr:row>93</xdr:row>
      <xdr:rowOff>71462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382650"/>
          <a:ext cx="889000" cy="6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50854</xdr:rowOff>
    </xdr:from>
    <xdr:to>
      <xdr:col>55</xdr:col>
      <xdr:colOff>50800</xdr:colOff>
      <xdr:row>97</xdr:row>
      <xdr:rowOff>152454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29281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48487</xdr:rowOff>
    </xdr:from>
    <xdr:to>
      <xdr:col>50</xdr:col>
      <xdr:colOff>165100</xdr:colOff>
      <xdr:row>97</xdr:row>
      <xdr:rowOff>150087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42283</xdr:rowOff>
    </xdr:from>
    <xdr:to>
      <xdr:col>46</xdr:col>
      <xdr:colOff>38100</xdr:colOff>
      <xdr:row>95</xdr:row>
      <xdr:rowOff>143883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160410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72800</xdr:rowOff>
    </xdr:from>
    <xdr:to>
      <xdr:col>41</xdr:col>
      <xdr:colOff>101600</xdr:colOff>
      <xdr:row>90</xdr:row>
      <xdr:rowOff>2950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3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19477</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510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20662</xdr:rowOff>
    </xdr:from>
    <xdr:to>
      <xdr:col>36</xdr:col>
      <xdr:colOff>165100</xdr:colOff>
      <xdr:row>93</xdr:row>
      <xdr:rowOff>122262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9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138789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7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26954</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42054"/>
          <a:ext cx="838200" cy="1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147605</xdr:rowOff>
    </xdr:from>
    <xdr:to>
      <xdr:col>85</xdr:col>
      <xdr:colOff>177800</xdr:colOff>
      <xdr:row>38</xdr:row>
      <xdr:rowOff>77755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106982</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2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156070</xdr:rowOff>
    </xdr:from>
    <xdr:to>
      <xdr:col>85</xdr:col>
      <xdr:colOff>127000</xdr:colOff>
      <xdr:row>74</xdr:row>
      <xdr:rowOff>61823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671920"/>
          <a:ext cx="8382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156070</xdr:rowOff>
    </xdr:from>
    <xdr:to>
      <xdr:col>81</xdr:col>
      <xdr:colOff>50800</xdr:colOff>
      <xdr:row>74</xdr:row>
      <xdr:rowOff>154140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671920"/>
          <a:ext cx="889000" cy="1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154140</xdr:rowOff>
    </xdr:from>
    <xdr:to>
      <xdr:col>76</xdr:col>
      <xdr:colOff>114300</xdr:colOff>
      <xdr:row>75</xdr:row>
      <xdr:rowOff>24016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41440"/>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105118</xdr:rowOff>
    </xdr:from>
    <xdr:to>
      <xdr:col>71</xdr:col>
      <xdr:colOff>177800</xdr:colOff>
      <xdr:row>75</xdr:row>
      <xdr:rowOff>24016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792418"/>
          <a:ext cx="889000" cy="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11023</xdr:rowOff>
    </xdr:from>
    <xdr:to>
      <xdr:col>85</xdr:col>
      <xdr:colOff>177800</xdr:colOff>
      <xdr:row>74</xdr:row>
      <xdr:rowOff>112623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33900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105270</xdr:rowOff>
    </xdr:from>
    <xdr:to>
      <xdr:col>81</xdr:col>
      <xdr:colOff>101600</xdr:colOff>
      <xdr:row>74</xdr:row>
      <xdr:rowOff>35420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51947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3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103340</xdr:rowOff>
    </xdr:from>
    <xdr:to>
      <xdr:col>76</xdr:col>
      <xdr:colOff>165100</xdr:colOff>
      <xdr:row>75</xdr:row>
      <xdr:rowOff>33490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7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50017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144666</xdr:rowOff>
    </xdr:from>
    <xdr:to>
      <xdr:col>72</xdr:col>
      <xdr:colOff>38100</xdr:colOff>
      <xdr:row>75</xdr:row>
      <xdr:rowOff>74816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91343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54318</xdr:rowOff>
    </xdr:from>
    <xdr:to>
      <xdr:col>67</xdr:col>
      <xdr:colOff>101600</xdr:colOff>
      <xdr:row>74</xdr:row>
      <xdr:rowOff>155918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94126</xdr:rowOff>
    </xdr:from>
    <xdr:to>
      <xdr:col>85</xdr:col>
      <xdr:colOff>127000</xdr:colOff>
      <xdr:row>98</xdr:row>
      <xdr:rowOff>100847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96226"/>
          <a:ext cx="8382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16402</xdr:rowOff>
    </xdr:from>
    <xdr:to>
      <xdr:col>81</xdr:col>
      <xdr:colOff>50800</xdr:colOff>
      <xdr:row>98</xdr:row>
      <xdr:rowOff>94126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1850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16402</xdr:rowOff>
    </xdr:from>
    <xdr:to>
      <xdr:col>76</xdr:col>
      <xdr:colOff>114300</xdr:colOff>
      <xdr:row>98</xdr:row>
      <xdr:rowOff>36035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18502"/>
          <a:ext cx="889000" cy="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36035</xdr:rowOff>
    </xdr:from>
    <xdr:to>
      <xdr:col>71</xdr:col>
      <xdr:colOff>177800</xdr:colOff>
      <xdr:row>98</xdr:row>
      <xdr:rowOff>97610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38135"/>
          <a:ext cx="889000" cy="6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50047</xdr:rowOff>
    </xdr:from>
    <xdr:to>
      <xdr:col>85</xdr:col>
      <xdr:colOff>177800</xdr:colOff>
      <xdr:row>98</xdr:row>
      <xdr:rowOff>151647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136424</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6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43326</xdr:rowOff>
    </xdr:from>
    <xdr:to>
      <xdr:col>81</xdr:col>
      <xdr:colOff>101600</xdr:colOff>
      <xdr:row>98</xdr:row>
      <xdr:rowOff>144926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136053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137052</xdr:rowOff>
    </xdr:from>
    <xdr:to>
      <xdr:col>76</xdr:col>
      <xdr:colOff>165100</xdr:colOff>
      <xdr:row>98</xdr:row>
      <xdr:rowOff>67202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58329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156685</xdr:rowOff>
    </xdr:from>
    <xdr:to>
      <xdr:col>72</xdr:col>
      <xdr:colOff>38100</xdr:colOff>
      <xdr:row>98</xdr:row>
      <xdr:rowOff>86835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77962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46810</xdr:rowOff>
    </xdr:from>
    <xdr:to>
      <xdr:col>67</xdr:col>
      <xdr:colOff>101600</xdr:colOff>
      <xdr:row>98</xdr:row>
      <xdr:rowOff>148410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139537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157734</xdr:rowOff>
    </xdr:from>
    <xdr:to>
      <xdr:col>116</xdr:col>
      <xdr:colOff>63500</xdr:colOff>
      <xdr:row>33</xdr:row>
      <xdr:rowOff>57912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644134"/>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133477</xdr:rowOff>
    </xdr:from>
    <xdr:to>
      <xdr:col>111</xdr:col>
      <xdr:colOff>177800</xdr:colOff>
      <xdr:row>32</xdr:row>
      <xdr:rowOff>157734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448427"/>
          <a:ext cx="889000" cy="1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133477</xdr:rowOff>
    </xdr:from>
    <xdr:to>
      <xdr:col>107</xdr:col>
      <xdr:colOff>50800</xdr:colOff>
      <xdr:row>32</xdr:row>
      <xdr:rowOff>83947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448427"/>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83947</xdr:rowOff>
    </xdr:from>
    <xdr:to>
      <xdr:col>102</xdr:col>
      <xdr:colOff>114300</xdr:colOff>
      <xdr:row>33</xdr:row>
      <xdr:rowOff>7747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570347"/>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7112</xdr:rowOff>
    </xdr:from>
    <xdr:to>
      <xdr:col>116</xdr:col>
      <xdr:colOff>114300</xdr:colOff>
      <xdr:row>33</xdr:row>
      <xdr:rowOff>108712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29989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51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106934</xdr:rowOff>
    </xdr:from>
    <xdr:to>
      <xdr:col>112</xdr:col>
      <xdr:colOff>38100</xdr:colOff>
      <xdr:row>33</xdr:row>
      <xdr:rowOff>37084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5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53611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3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82677</xdr:rowOff>
    </xdr:from>
    <xdr:to>
      <xdr:col>107</xdr:col>
      <xdr:colOff>101600</xdr:colOff>
      <xdr:row>32</xdr:row>
      <xdr:rowOff>12827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39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29354</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17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33147</xdr:rowOff>
    </xdr:from>
    <xdr:to>
      <xdr:col>102</xdr:col>
      <xdr:colOff>165100</xdr:colOff>
      <xdr:row>32</xdr:row>
      <xdr:rowOff>134747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5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151274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128397</xdr:rowOff>
    </xdr:from>
    <xdr:to>
      <xdr:col>98</xdr:col>
      <xdr:colOff>38100</xdr:colOff>
      <xdr:row>33</xdr:row>
      <xdr:rowOff>58547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6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75074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3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2578</xdr:rowOff>
    </xdr:from>
    <xdr:to>
      <xdr:col>116</xdr:col>
      <xdr:colOff>63500</xdr:colOff>
      <xdr:row>58</xdr:row>
      <xdr:rowOff>2959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4667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146215</xdr:rowOff>
    </xdr:from>
    <xdr:to>
      <xdr:col>111</xdr:col>
      <xdr:colOff>177800</xdr:colOff>
      <xdr:row>58</xdr:row>
      <xdr:rowOff>2578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886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120307</xdr:rowOff>
    </xdr:from>
    <xdr:to>
      <xdr:col>107</xdr:col>
      <xdr:colOff>50800</xdr:colOff>
      <xdr:row>57</xdr:row>
      <xdr:rowOff>146215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892957"/>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114554</xdr:rowOff>
    </xdr:from>
    <xdr:to>
      <xdr:col>102</xdr:col>
      <xdr:colOff>114300</xdr:colOff>
      <xdr:row>57</xdr:row>
      <xdr:rowOff>120307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87204"/>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146486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4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123228</xdr:rowOff>
    </xdr:from>
    <xdr:to>
      <xdr:col>112</xdr:col>
      <xdr:colOff>38100</xdr:colOff>
      <xdr:row>58</xdr:row>
      <xdr:rowOff>53378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69905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7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95415</xdr:rowOff>
    </xdr:from>
    <xdr:to>
      <xdr:col>107</xdr:col>
      <xdr:colOff>101600</xdr:colOff>
      <xdr:row>58</xdr:row>
      <xdr:rowOff>25565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42092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4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69507</xdr:rowOff>
    </xdr:from>
    <xdr:to>
      <xdr:col>102</xdr:col>
      <xdr:colOff>165100</xdr:colOff>
      <xdr:row>57</xdr:row>
      <xdr:rowOff>171107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16184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1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63754</xdr:rowOff>
    </xdr:from>
    <xdr:to>
      <xdr:col>98</xdr:col>
      <xdr:colOff>38100</xdr:colOff>
      <xdr:row>57</xdr:row>
      <xdr:rowOff>165354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10431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58972</xdr:rowOff>
    </xdr:from>
    <xdr:to>
      <xdr:col>116</xdr:col>
      <xdr:colOff>63500</xdr:colOff>
      <xdr:row>76</xdr:row>
      <xdr:rowOff>74777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89172"/>
          <a:ext cx="8382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74777</xdr:rowOff>
    </xdr:from>
    <xdr:to>
      <xdr:col>111</xdr:col>
      <xdr:colOff>177800</xdr:colOff>
      <xdr:row>76</xdr:row>
      <xdr:rowOff>102797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04977"/>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102797</xdr:rowOff>
    </xdr:from>
    <xdr:to>
      <xdr:col>107</xdr:col>
      <xdr:colOff>50800</xdr:colOff>
      <xdr:row>76</xdr:row>
      <xdr:rowOff>116122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32997"/>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116122</xdr:rowOff>
    </xdr:from>
    <xdr:to>
      <xdr:col>102</xdr:col>
      <xdr:colOff>114300</xdr:colOff>
      <xdr:row>76</xdr:row>
      <xdr:rowOff>167622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46322"/>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8172</xdr:rowOff>
    </xdr:from>
    <xdr:to>
      <xdr:col>116</xdr:col>
      <xdr:colOff>114300</xdr:colOff>
      <xdr:row>76</xdr:row>
      <xdr:rowOff>109772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158049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23977</xdr:rowOff>
    </xdr:from>
    <xdr:to>
      <xdr:col>112</xdr:col>
      <xdr:colOff>38100</xdr:colOff>
      <xdr:row>76</xdr:row>
      <xdr:rowOff>125577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116704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51997</xdr:rowOff>
    </xdr:from>
    <xdr:to>
      <xdr:col>107</xdr:col>
      <xdr:colOff>101600</xdr:colOff>
      <xdr:row>76</xdr:row>
      <xdr:rowOff>153597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144724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65322</xdr:rowOff>
    </xdr:from>
    <xdr:to>
      <xdr:col>102</xdr:col>
      <xdr:colOff>165100</xdr:colOff>
      <xdr:row>76</xdr:row>
      <xdr:rowOff>166922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116822</xdr:rowOff>
    </xdr:from>
    <xdr:to>
      <xdr:col>98</xdr:col>
      <xdr:colOff>38100</xdr:colOff>
      <xdr:row>77</xdr:row>
      <xdr:rowOff>46972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38099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455,266</a:t>
          </a:r>
          <a:r>
            <a:rPr kumimoji="1" lang="ja-JP" altLang="en-US" sz="1300">
              <a:latin typeface="ＭＳ Ｐゴシック" panose="020B0600070205080204" pitchFamily="50" charset="-128"/>
              <a:ea typeface="ＭＳ Ｐゴシック" panose="020B0600070205080204" pitchFamily="50" charset="-128"/>
            </a:rPr>
            <a:t>円となっている。主な構成項目の一つである人件費は、住民一人当たり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61,999</a:t>
          </a:r>
          <a:r>
            <a:rPr kumimoji="1" lang="ja-JP" altLang="en-US" sz="1300">
              <a:latin typeface="ＭＳ Ｐゴシック" panose="020B0600070205080204" pitchFamily="50" charset="-128"/>
              <a:ea typeface="ＭＳ Ｐゴシック" panose="020B0600070205080204" pitchFamily="50" charset="-128"/>
            </a:rPr>
            <a:t>円となっており、再任用制度、会計年度任用職員制度や人事院勧告に伴う給与改定に伴い前年度と比較して増加となっている。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92,253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円となっており、類似団体と比較して一人当たりコストが低い状況となっているが、今後も社会保障関係費の増による増加が見込まれる。</a:t>
          </a:r>
        </a:p>
        <a:p>
          <a:r>
            <a:rPr kumimoji="1" lang="ja-JP" altLang="en-US" sz="1300">
              <a:latin typeface="ＭＳ Ｐゴシック" panose="020B0600070205080204" pitchFamily="50" charset="-128"/>
              <a:ea typeface="ＭＳ Ｐゴシック" panose="020B0600070205080204" pitchFamily="50" charset="-128"/>
            </a:rPr>
            <a:t>物件費は住民一人当た</a:t>
          </a:r>
          <a:r>
            <a:rPr kumimoji="1" lang="en-US" altLang="ja-JP" sz="1300">
              <a:latin typeface="ＭＳ Ｐゴシック" panose="020B0600070205080204" pitchFamily="50" charset="-128"/>
              <a:ea typeface="ＭＳ Ｐゴシック" panose="020B0600070205080204" pitchFamily="50" charset="-128"/>
            </a:rPr>
            <a:t>70,660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施設の維持管理費が主な要因であり、公共施設等総合管理計画に基づき、施設の統廃合等により維持管理費を縮減し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37,577</a:t>
          </a:r>
          <a:r>
            <a:rPr kumimoji="1" lang="ja-JP" altLang="en-US" sz="1300">
              <a:latin typeface="ＭＳ Ｐゴシック" panose="020B0600070205080204" pitchFamily="50" charset="-128"/>
              <a:ea typeface="ＭＳ Ｐゴシック" panose="020B0600070205080204" pitchFamily="50" charset="-128"/>
            </a:rPr>
            <a:t>円となっている。これまで、小中学校の長寿命化事業やフットボールセンター整備事業などの大型事業により、一人当たりコストが高い状況となっていたが、大型事業がひと段落したため、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66,132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非常に高い状況となっている。これは、統合庁舎整備等の大型整備事業の影響が大きいが、起債の多くは合併特例事業債、緊急防災・減災事業債といった交付税措置率の高いものを</a:t>
          </a:r>
        </a:p>
        <a:p>
          <a:r>
            <a:rPr kumimoji="1" lang="ja-JP" altLang="en-US" sz="1300">
              <a:latin typeface="ＭＳ Ｐゴシック" panose="020B0600070205080204" pitchFamily="50" charset="-128"/>
              <a:ea typeface="ＭＳ Ｐゴシック" panose="020B0600070205080204" pitchFamily="50" charset="-128"/>
            </a:rPr>
            <a:t>活用している。また、令和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年度は繰上償還を実施したことにより、一人当たりコストが高くなっている。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90,997
87,604
109.44
43,785,209
41,427,820
1,715,705
25,979,871
54,357,620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35916</xdr:rowOff>
    </xdr:from>
    <xdr:to>
      <xdr:col>24</xdr:col>
      <xdr:colOff>63500</xdr:colOff>
      <xdr:row>36</xdr:row>
      <xdr:rowOff>43688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8116"/>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35916</xdr:rowOff>
    </xdr:from>
    <xdr:to>
      <xdr:col>19</xdr:col>
      <xdr:colOff>177800</xdr:colOff>
      <xdr:row>36</xdr:row>
      <xdr:rowOff>168046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8116"/>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168046</xdr:rowOff>
    </xdr:from>
    <xdr:to>
      <xdr:col>15</xdr:col>
      <xdr:colOff>50800</xdr:colOff>
      <xdr:row>37</xdr:row>
      <xdr:rowOff>21285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4024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144729</xdr:rowOff>
    </xdr:from>
    <xdr:to>
      <xdr:col>10</xdr:col>
      <xdr:colOff>114300</xdr:colOff>
      <xdr:row>37</xdr:row>
      <xdr:rowOff>21285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16929"/>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164338</xdr:rowOff>
    </xdr:from>
    <xdr:to>
      <xdr:col>24</xdr:col>
      <xdr:colOff>114300</xdr:colOff>
      <xdr:row>36</xdr:row>
      <xdr:rowOff>94488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142765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156566</xdr:rowOff>
    </xdr:from>
    <xdr:to>
      <xdr:col>20</xdr:col>
      <xdr:colOff>38100</xdr:colOff>
      <xdr:row>36</xdr:row>
      <xdr:rowOff>86716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77843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117246</xdr:rowOff>
    </xdr:from>
    <xdr:to>
      <xdr:col>15</xdr:col>
      <xdr:colOff>101600</xdr:colOff>
      <xdr:row>37</xdr:row>
      <xdr:rowOff>47396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38523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8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141935</xdr:rowOff>
    </xdr:from>
    <xdr:to>
      <xdr:col>10</xdr:col>
      <xdr:colOff>165100</xdr:colOff>
      <xdr:row>37</xdr:row>
      <xdr:rowOff>72085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63212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93929</xdr:rowOff>
    </xdr:from>
    <xdr:to>
      <xdr:col>6</xdr:col>
      <xdr:colOff>38100</xdr:colOff>
      <xdr:row>37</xdr:row>
      <xdr:rowOff>24079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xdr:rowOff>
    </xdr:from>
    <xdr:to>
      <xdr:col>24</xdr:col>
      <xdr:colOff>63500</xdr:colOff>
      <xdr:row>57</xdr:row>
      <xdr:rowOff>32281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72698"/>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102476</xdr:rowOff>
    </xdr:from>
    <xdr:to>
      <xdr:col>19</xdr:col>
      <xdr:colOff>177800</xdr:colOff>
      <xdr:row>57</xdr:row>
      <xdr:rowOff>32281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03676"/>
          <a:ext cx="889000" cy="10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114569</xdr:rowOff>
    </xdr:from>
    <xdr:to>
      <xdr:col>15</xdr:col>
      <xdr:colOff>50800</xdr:colOff>
      <xdr:row>56</xdr:row>
      <xdr:rowOff>102476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858519"/>
          <a:ext cx="889000" cy="8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114569</xdr:rowOff>
    </xdr:from>
    <xdr:to>
      <xdr:col>10</xdr:col>
      <xdr:colOff>114300</xdr:colOff>
      <xdr:row>57</xdr:row>
      <xdr:rowOff>22603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858519"/>
          <a:ext cx="889000" cy="93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120698</xdr:rowOff>
    </xdr:from>
    <xdr:to>
      <xdr:col>24</xdr:col>
      <xdr:colOff>114300</xdr:colOff>
      <xdr:row>57</xdr:row>
      <xdr:rowOff>50848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99125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152931</xdr:rowOff>
    </xdr:from>
    <xdr:to>
      <xdr:col>20</xdr:col>
      <xdr:colOff>38100</xdr:colOff>
      <xdr:row>57</xdr:row>
      <xdr:rowOff>83081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74208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51676</xdr:rowOff>
    </xdr:from>
    <xdr:to>
      <xdr:col>15</xdr:col>
      <xdr:colOff>101600</xdr:colOff>
      <xdr:row>56</xdr:row>
      <xdr:rowOff>153276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144403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63769</xdr:rowOff>
    </xdr:from>
    <xdr:to>
      <xdr:col>10</xdr:col>
      <xdr:colOff>165100</xdr:colOff>
      <xdr:row>51</xdr:row>
      <xdr:rowOff>165369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10446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143253</xdr:rowOff>
    </xdr:from>
    <xdr:to>
      <xdr:col>6</xdr:col>
      <xdr:colOff>38100</xdr:colOff>
      <xdr:row>57</xdr:row>
      <xdr:rowOff>73403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64530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153663</xdr:rowOff>
    </xdr:from>
    <xdr:to>
      <xdr:col>24</xdr:col>
      <xdr:colOff>63500</xdr:colOff>
      <xdr:row>78</xdr:row>
      <xdr:rowOff>31535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55313"/>
          <a:ext cx="838200" cy="4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118659</xdr:rowOff>
    </xdr:from>
    <xdr:to>
      <xdr:col>19</xdr:col>
      <xdr:colOff>177800</xdr:colOff>
      <xdr:row>78</xdr:row>
      <xdr:rowOff>31535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20309"/>
          <a:ext cx="889000" cy="8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118659</xdr:rowOff>
    </xdr:from>
    <xdr:to>
      <xdr:col>15</xdr:col>
      <xdr:colOff>50800</xdr:colOff>
      <xdr:row>78</xdr:row>
      <xdr:rowOff>129842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20309"/>
          <a:ext cx="889000" cy="1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117221</xdr:rowOff>
    </xdr:from>
    <xdr:to>
      <xdr:col>10</xdr:col>
      <xdr:colOff>114300</xdr:colOff>
      <xdr:row>78</xdr:row>
      <xdr:rowOff>129842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90321"/>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102863</xdr:rowOff>
    </xdr:from>
    <xdr:to>
      <xdr:col>24</xdr:col>
      <xdr:colOff>114300</xdr:colOff>
      <xdr:row>78</xdr:row>
      <xdr:rowOff>33013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81290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152185</xdr:rowOff>
    </xdr:from>
    <xdr:to>
      <xdr:col>20</xdr:col>
      <xdr:colOff>38100</xdr:colOff>
      <xdr:row>78</xdr:row>
      <xdr:rowOff>82335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73462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67859</xdr:rowOff>
    </xdr:from>
    <xdr:to>
      <xdr:col>15</xdr:col>
      <xdr:colOff>101600</xdr:colOff>
      <xdr:row>77</xdr:row>
      <xdr:rowOff>169459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160586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79042</xdr:rowOff>
    </xdr:from>
    <xdr:to>
      <xdr:col>10</xdr:col>
      <xdr:colOff>165100</xdr:colOff>
      <xdr:row>79</xdr:row>
      <xdr:rowOff>9192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66421</xdr:rowOff>
    </xdr:from>
    <xdr:to>
      <xdr:col>6</xdr:col>
      <xdr:colOff>38100</xdr:colOff>
      <xdr:row>78</xdr:row>
      <xdr:rowOff>168021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159148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148397</xdr:rowOff>
    </xdr:from>
    <xdr:to>
      <xdr:col>24</xdr:col>
      <xdr:colOff>63500</xdr:colOff>
      <xdr:row>99</xdr:row>
      <xdr:rowOff>9289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50497"/>
          <a:ext cx="838200" cy="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151555</xdr:rowOff>
    </xdr:from>
    <xdr:to>
      <xdr:col>19</xdr:col>
      <xdr:colOff>177800</xdr:colOff>
      <xdr:row>98</xdr:row>
      <xdr:rowOff>148397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82205"/>
          <a:ext cx="889000" cy="1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162440</xdr:rowOff>
    </xdr:from>
    <xdr:to>
      <xdr:col>15</xdr:col>
      <xdr:colOff>50800</xdr:colOff>
      <xdr:row>97</xdr:row>
      <xdr:rowOff>151555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450190"/>
          <a:ext cx="889000" cy="33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162440</xdr:rowOff>
    </xdr:from>
    <xdr:to>
      <xdr:col>10</xdr:col>
      <xdr:colOff>114300</xdr:colOff>
      <xdr:row>98</xdr:row>
      <xdr:rowOff>110635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450190"/>
          <a:ext cx="889000" cy="4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129939</xdr:rowOff>
    </xdr:from>
    <xdr:to>
      <xdr:col>24</xdr:col>
      <xdr:colOff>114300</xdr:colOff>
      <xdr:row>99</xdr:row>
      <xdr:rowOff>60089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108366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97597</xdr:rowOff>
    </xdr:from>
    <xdr:to>
      <xdr:col>20</xdr:col>
      <xdr:colOff>38100</xdr:colOff>
      <xdr:row>99</xdr:row>
      <xdr:rowOff>27747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18874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100755</xdr:rowOff>
    </xdr:from>
    <xdr:to>
      <xdr:col>15</xdr:col>
      <xdr:colOff>101600</xdr:colOff>
      <xdr:row>98</xdr:row>
      <xdr:rowOff>30905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47432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111640</xdr:rowOff>
    </xdr:from>
    <xdr:to>
      <xdr:col>10</xdr:col>
      <xdr:colOff>165100</xdr:colOff>
      <xdr:row>96</xdr:row>
      <xdr:rowOff>41790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58317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59835</xdr:rowOff>
    </xdr:from>
    <xdr:to>
      <xdr:col>6</xdr:col>
      <xdr:colOff>38100</xdr:colOff>
      <xdr:row>98</xdr:row>
      <xdr:rowOff>161435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6512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12664</xdr:rowOff>
    </xdr:from>
    <xdr:to>
      <xdr:col>55</xdr:col>
      <xdr:colOff>0</xdr:colOff>
      <xdr:row>38</xdr:row>
      <xdr:rowOff>19848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52776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130883</xdr:rowOff>
    </xdr:from>
    <xdr:to>
      <xdr:col>50</xdr:col>
      <xdr:colOff>114300</xdr:colOff>
      <xdr:row>38</xdr:row>
      <xdr:rowOff>19848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47453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130883</xdr:rowOff>
    </xdr:from>
    <xdr:to>
      <xdr:col>45</xdr:col>
      <xdr:colOff>177800</xdr:colOff>
      <xdr:row>37</xdr:row>
      <xdr:rowOff>132842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47453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132842</xdr:rowOff>
    </xdr:from>
    <xdr:to>
      <xdr:col>41</xdr:col>
      <xdr:colOff>50800</xdr:colOff>
      <xdr:row>37</xdr:row>
      <xdr:rowOff>135455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47649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133314</xdr:rowOff>
    </xdr:from>
    <xdr:to>
      <xdr:col>55</xdr:col>
      <xdr:colOff>50800</xdr:colOff>
      <xdr:row>38</xdr:row>
      <xdr:rowOff>63464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156191</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32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140498</xdr:rowOff>
    </xdr:from>
    <xdr:to>
      <xdr:col>50</xdr:col>
      <xdr:colOff>165100</xdr:colOff>
      <xdr:row>38</xdr:row>
      <xdr:rowOff>70648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87175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80083</xdr:rowOff>
    </xdr:from>
    <xdr:to>
      <xdr:col>46</xdr:col>
      <xdr:colOff>38100</xdr:colOff>
      <xdr:row>38</xdr:row>
      <xdr:rowOff>10233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26760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82042</xdr:rowOff>
    </xdr:from>
    <xdr:to>
      <xdr:col>41</xdr:col>
      <xdr:colOff>101600</xdr:colOff>
      <xdr:row>38</xdr:row>
      <xdr:rowOff>12192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84655</xdr:rowOff>
    </xdr:from>
    <xdr:to>
      <xdr:col>36</xdr:col>
      <xdr:colOff>165100</xdr:colOff>
      <xdr:row>38</xdr:row>
      <xdr:rowOff>14805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31332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203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129413</xdr:rowOff>
    </xdr:from>
    <xdr:to>
      <xdr:col>55</xdr:col>
      <xdr:colOff>0</xdr:colOff>
      <xdr:row>56</xdr:row>
      <xdr:rowOff>147358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730613"/>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129413</xdr:rowOff>
    </xdr:from>
    <xdr:to>
      <xdr:col>50</xdr:col>
      <xdr:colOff>114300</xdr:colOff>
      <xdr:row>57</xdr:row>
      <xdr:rowOff>26543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3061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26543</xdr:rowOff>
    </xdr:from>
    <xdr:to>
      <xdr:col>45</xdr:col>
      <xdr:colOff>177800</xdr:colOff>
      <xdr:row>57</xdr:row>
      <xdr:rowOff>59537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799193"/>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59537</xdr:rowOff>
    </xdr:from>
    <xdr:to>
      <xdr:col>41</xdr:col>
      <xdr:colOff>50800</xdr:colOff>
      <xdr:row>57</xdr:row>
      <xdr:rowOff>72225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832187"/>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96558</xdr:rowOff>
    </xdr:from>
    <xdr:to>
      <xdr:col>55</xdr:col>
      <xdr:colOff>50800</xdr:colOff>
      <xdr:row>57</xdr:row>
      <xdr:rowOff>26708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119435</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78613</xdr:rowOff>
    </xdr:from>
    <xdr:to>
      <xdr:col>50</xdr:col>
      <xdr:colOff>165100</xdr:colOff>
      <xdr:row>57</xdr:row>
      <xdr:rowOff>8763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25290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147193</xdr:rowOff>
    </xdr:from>
    <xdr:to>
      <xdr:col>46</xdr:col>
      <xdr:colOff>38100</xdr:colOff>
      <xdr:row>57</xdr:row>
      <xdr:rowOff>77343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93870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52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8737</xdr:rowOff>
    </xdr:from>
    <xdr:to>
      <xdr:col>41</xdr:col>
      <xdr:colOff>101600</xdr:colOff>
      <xdr:row>57</xdr:row>
      <xdr:rowOff>110337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126864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55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21425</xdr:rowOff>
    </xdr:from>
    <xdr:to>
      <xdr:col>36</xdr:col>
      <xdr:colOff>165100</xdr:colOff>
      <xdr:row>57</xdr:row>
      <xdr:rowOff>123025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139552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5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146656</xdr:rowOff>
    </xdr:from>
    <xdr:to>
      <xdr:col>55</xdr:col>
      <xdr:colOff>0</xdr:colOff>
      <xdr:row>77</xdr:row>
      <xdr:rowOff>5316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176856"/>
          <a:ext cx="8382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31604</xdr:rowOff>
    </xdr:from>
    <xdr:to>
      <xdr:col>50</xdr:col>
      <xdr:colOff>114300</xdr:colOff>
      <xdr:row>77</xdr:row>
      <xdr:rowOff>5316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061804"/>
          <a:ext cx="889000" cy="1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31604</xdr:rowOff>
    </xdr:from>
    <xdr:to>
      <xdr:col>45</xdr:col>
      <xdr:colOff>177800</xdr:colOff>
      <xdr:row>76</xdr:row>
      <xdr:rowOff>124547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061804"/>
          <a:ext cx="889000" cy="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124547</xdr:rowOff>
    </xdr:from>
    <xdr:to>
      <xdr:col>41</xdr:col>
      <xdr:colOff>50800</xdr:colOff>
      <xdr:row>77</xdr:row>
      <xdr:rowOff>19228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154747"/>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95856</xdr:rowOff>
    </xdr:from>
    <xdr:to>
      <xdr:col>55</xdr:col>
      <xdr:colOff>50800</xdr:colOff>
      <xdr:row>77</xdr:row>
      <xdr:rowOff>26006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1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118733</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9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125966</xdr:rowOff>
    </xdr:from>
    <xdr:to>
      <xdr:col>50</xdr:col>
      <xdr:colOff>165100</xdr:colOff>
      <xdr:row>77</xdr:row>
      <xdr:rowOff>56116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1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72643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9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152254</xdr:rowOff>
    </xdr:from>
    <xdr:to>
      <xdr:col>46</xdr:col>
      <xdr:colOff>38100</xdr:colOff>
      <xdr:row>76</xdr:row>
      <xdr:rowOff>82404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0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98932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7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73747</xdr:rowOff>
    </xdr:from>
    <xdr:to>
      <xdr:col>41</xdr:col>
      <xdr:colOff>101600</xdr:colOff>
      <xdr:row>77</xdr:row>
      <xdr:rowOff>3897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1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20424</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87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139878</xdr:rowOff>
    </xdr:from>
    <xdr:to>
      <xdr:col>36</xdr:col>
      <xdr:colOff>165100</xdr:colOff>
      <xdr:row>77</xdr:row>
      <xdr:rowOff>70028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86555</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9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86756</xdr:rowOff>
    </xdr:from>
    <xdr:to>
      <xdr:col>55</xdr:col>
      <xdr:colOff>0</xdr:colOff>
      <xdr:row>94</xdr:row>
      <xdr:rowOff>82984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031606"/>
          <a:ext cx="8382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92106</xdr:rowOff>
    </xdr:from>
    <xdr:to>
      <xdr:col>50</xdr:col>
      <xdr:colOff>114300</xdr:colOff>
      <xdr:row>94</xdr:row>
      <xdr:rowOff>82984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036956"/>
          <a:ext cx="889000" cy="16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2243</xdr:rowOff>
    </xdr:from>
    <xdr:to>
      <xdr:col>45</xdr:col>
      <xdr:colOff>177800</xdr:colOff>
      <xdr:row>93</xdr:row>
      <xdr:rowOff>92106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5947093"/>
          <a:ext cx="889000" cy="8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2243</xdr:rowOff>
    </xdr:from>
    <xdr:to>
      <xdr:col>41</xdr:col>
      <xdr:colOff>50800</xdr:colOff>
      <xdr:row>94</xdr:row>
      <xdr:rowOff>41974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5947093"/>
          <a:ext cx="889000" cy="2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35956</xdr:rowOff>
    </xdr:from>
    <xdr:to>
      <xdr:col>55</xdr:col>
      <xdr:colOff>50800</xdr:colOff>
      <xdr:row>93</xdr:row>
      <xdr:rowOff>137556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598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58833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83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32184</xdr:rowOff>
    </xdr:from>
    <xdr:to>
      <xdr:col>50</xdr:col>
      <xdr:colOff>165100</xdr:colOff>
      <xdr:row>94</xdr:row>
      <xdr:rowOff>133784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1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150311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92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41306</xdr:rowOff>
    </xdr:from>
    <xdr:to>
      <xdr:col>46</xdr:col>
      <xdr:colOff>38100</xdr:colOff>
      <xdr:row>93</xdr:row>
      <xdr:rowOff>142906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59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159433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7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122893</xdr:rowOff>
    </xdr:from>
    <xdr:to>
      <xdr:col>41</xdr:col>
      <xdr:colOff>101600</xdr:colOff>
      <xdr:row>93</xdr:row>
      <xdr:rowOff>53043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58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69570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67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162624</xdr:rowOff>
    </xdr:from>
    <xdr:to>
      <xdr:col>36</xdr:col>
      <xdr:colOff>165100</xdr:colOff>
      <xdr:row>94</xdr:row>
      <xdr:rowOff>92774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1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109301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8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81674</xdr:rowOff>
    </xdr:from>
    <xdr:to>
      <xdr:col>85</xdr:col>
      <xdr:colOff>127000</xdr:colOff>
      <xdr:row>38</xdr:row>
      <xdr:rowOff>99123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96774"/>
          <a:ext cx="8382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99123</xdr:rowOff>
    </xdr:from>
    <xdr:to>
      <xdr:col>81</xdr:col>
      <xdr:colOff>50800</xdr:colOff>
      <xdr:row>38</xdr:row>
      <xdr:rowOff>143053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14223"/>
          <a:ext cx="889000" cy="4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92151</xdr:rowOff>
    </xdr:from>
    <xdr:to>
      <xdr:col>76</xdr:col>
      <xdr:colOff>114300</xdr:colOff>
      <xdr:row>38</xdr:row>
      <xdr:rowOff>143053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07251"/>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92151</xdr:rowOff>
    </xdr:from>
    <xdr:to>
      <xdr:col>71</xdr:col>
      <xdr:colOff>177800</xdr:colOff>
      <xdr:row>38</xdr:row>
      <xdr:rowOff>110172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07251"/>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30874</xdr:rowOff>
    </xdr:from>
    <xdr:to>
      <xdr:col>85</xdr:col>
      <xdr:colOff>177800</xdr:colOff>
      <xdr:row>38</xdr:row>
      <xdr:rowOff>132474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9301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48323</xdr:rowOff>
    </xdr:from>
    <xdr:to>
      <xdr:col>81</xdr:col>
      <xdr:colOff>101600</xdr:colOff>
      <xdr:row>38</xdr:row>
      <xdr:rowOff>149923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141050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92253</xdr:rowOff>
    </xdr:from>
    <xdr:to>
      <xdr:col>76</xdr:col>
      <xdr:colOff>165100</xdr:colOff>
      <xdr:row>39</xdr:row>
      <xdr:rowOff>22403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13530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0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41351</xdr:rowOff>
    </xdr:from>
    <xdr:to>
      <xdr:col>72</xdr:col>
      <xdr:colOff>38100</xdr:colOff>
      <xdr:row>38</xdr:row>
      <xdr:rowOff>142951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134078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59372</xdr:rowOff>
    </xdr:from>
    <xdr:to>
      <xdr:col>67</xdr:col>
      <xdr:colOff>101600</xdr:colOff>
      <xdr:row>38</xdr:row>
      <xdr:rowOff>160972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152099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41255</xdr:rowOff>
    </xdr:from>
    <xdr:to>
      <xdr:col>85</xdr:col>
      <xdr:colOff>127000</xdr:colOff>
      <xdr:row>57</xdr:row>
      <xdr:rowOff>103304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81390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115256</xdr:rowOff>
    </xdr:from>
    <xdr:to>
      <xdr:col>81</xdr:col>
      <xdr:colOff>50800</xdr:colOff>
      <xdr:row>57</xdr:row>
      <xdr:rowOff>41255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545006"/>
          <a:ext cx="889000" cy="26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115256</xdr:rowOff>
    </xdr:from>
    <xdr:to>
      <xdr:col>76</xdr:col>
      <xdr:colOff>114300</xdr:colOff>
      <xdr:row>56</xdr:row>
      <xdr:rowOff>95548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545006"/>
          <a:ext cx="889000" cy="15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34871</xdr:rowOff>
    </xdr:from>
    <xdr:to>
      <xdr:col>71</xdr:col>
      <xdr:colOff>177800</xdr:colOff>
      <xdr:row>56</xdr:row>
      <xdr:rowOff>95548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36071"/>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52504</xdr:rowOff>
    </xdr:from>
    <xdr:to>
      <xdr:col>85</xdr:col>
      <xdr:colOff>177800</xdr:colOff>
      <xdr:row>57</xdr:row>
      <xdr:rowOff>154104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30931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161905</xdr:rowOff>
    </xdr:from>
    <xdr:to>
      <xdr:col>81</xdr:col>
      <xdr:colOff>101600</xdr:colOff>
      <xdr:row>57</xdr:row>
      <xdr:rowOff>92055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83182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64456</xdr:rowOff>
    </xdr:from>
    <xdr:to>
      <xdr:col>76</xdr:col>
      <xdr:colOff>165100</xdr:colOff>
      <xdr:row>55</xdr:row>
      <xdr:rowOff>166056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4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11133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2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44748</xdr:rowOff>
    </xdr:from>
    <xdr:to>
      <xdr:col>72</xdr:col>
      <xdr:colOff>38100</xdr:colOff>
      <xdr:row>56</xdr:row>
      <xdr:rowOff>146348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137475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155521</xdr:rowOff>
    </xdr:from>
    <xdr:to>
      <xdr:col>67</xdr:col>
      <xdr:colOff>101600</xdr:colOff>
      <xdr:row>56</xdr:row>
      <xdr:rowOff>85671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102198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26955</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00055"/>
          <a:ext cx="838200" cy="1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147605</xdr:rowOff>
    </xdr:from>
    <xdr:to>
      <xdr:col>85</xdr:col>
      <xdr:colOff>177800</xdr:colOff>
      <xdr:row>78</xdr:row>
      <xdr:rowOff>77755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3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106982</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1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155029</xdr:rowOff>
    </xdr:from>
    <xdr:to>
      <xdr:col>85</xdr:col>
      <xdr:colOff>127000</xdr:colOff>
      <xdr:row>94</xdr:row>
      <xdr:rowOff>59601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099879"/>
          <a:ext cx="838200" cy="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155029</xdr:rowOff>
    </xdr:from>
    <xdr:to>
      <xdr:col>81</xdr:col>
      <xdr:colOff>50800</xdr:colOff>
      <xdr:row>94</xdr:row>
      <xdr:rowOff>154139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099879"/>
          <a:ext cx="889000" cy="1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154139</xdr:rowOff>
    </xdr:from>
    <xdr:to>
      <xdr:col>76</xdr:col>
      <xdr:colOff>114300</xdr:colOff>
      <xdr:row>95</xdr:row>
      <xdr:rowOff>24016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270439"/>
          <a:ext cx="889000" cy="4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102336</xdr:rowOff>
    </xdr:from>
    <xdr:to>
      <xdr:col>71</xdr:col>
      <xdr:colOff>177800</xdr:colOff>
      <xdr:row>95</xdr:row>
      <xdr:rowOff>24016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218636"/>
          <a:ext cx="889000" cy="9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8801</xdr:rowOff>
    </xdr:from>
    <xdr:to>
      <xdr:col>85</xdr:col>
      <xdr:colOff>177800</xdr:colOff>
      <xdr:row>94</xdr:row>
      <xdr:rowOff>110401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1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31678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104229</xdr:rowOff>
    </xdr:from>
    <xdr:to>
      <xdr:col>81</xdr:col>
      <xdr:colOff>101600</xdr:colOff>
      <xdr:row>94</xdr:row>
      <xdr:rowOff>34379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50906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103339</xdr:rowOff>
    </xdr:from>
    <xdr:to>
      <xdr:col>76</xdr:col>
      <xdr:colOff>165100</xdr:colOff>
      <xdr:row>95</xdr:row>
      <xdr:rowOff>33489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50016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144666</xdr:rowOff>
    </xdr:from>
    <xdr:to>
      <xdr:col>72</xdr:col>
      <xdr:colOff>38100</xdr:colOff>
      <xdr:row>95</xdr:row>
      <xdr:rowOff>74816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91343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51536</xdr:rowOff>
    </xdr:from>
    <xdr:to>
      <xdr:col>67</xdr:col>
      <xdr:colOff>101600</xdr:colOff>
      <xdr:row>94</xdr:row>
      <xdr:rowOff>153136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169663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9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総務費は類似団体と比較して一人当たりコストが低い状況である。基金への積立等多かったため、前年度と比較して増額となっている。</a:t>
          </a:r>
        </a:p>
        <a:p>
          <a:r>
            <a:rPr kumimoji="1" lang="ja-JP" altLang="en-US" sz="1300">
              <a:latin typeface="ＭＳ Ｐゴシック" panose="020B0600070205080204" pitchFamily="50" charset="-128"/>
              <a:ea typeface="ＭＳ Ｐゴシック" panose="020B0600070205080204" pitchFamily="50" charset="-128"/>
            </a:rPr>
            <a:t>民生費は類似団体と比較して一人当たりコストが低い状況である。自立支援給付費等の社会保障関係費の増高により、前年度と比較して増額となっている。</a:t>
          </a:r>
        </a:p>
        <a:p>
          <a:r>
            <a:rPr kumimoji="1" lang="ja-JP" altLang="en-US" sz="1300">
              <a:latin typeface="ＭＳ Ｐゴシック" panose="020B0600070205080204" pitchFamily="50" charset="-128"/>
              <a:ea typeface="ＭＳ Ｐゴシック" panose="020B0600070205080204" pitchFamily="50" charset="-128"/>
            </a:rPr>
            <a:t>教育費は類似団体と比較して一人当たりコストが低い状況である。前年度と比較し、学校整備事業及び体育館や博物館の維持補修費の減により前年度と比較して減額となっている。</a:t>
          </a:r>
        </a:p>
        <a:p>
          <a:r>
            <a:rPr kumimoji="1" lang="ja-JP" altLang="en-US" sz="1300">
              <a:latin typeface="ＭＳ Ｐゴシック" panose="020B0600070205080204" pitchFamily="50" charset="-128"/>
              <a:ea typeface="ＭＳ Ｐゴシック" panose="020B0600070205080204" pitchFamily="50" charset="-128"/>
            </a:rPr>
            <a:t>公債費は類似団体と比較して一人当たりコストが高い状況が続いているが、起債借入は合併特例事業債、緊急防災・減災事業債、臨時財政対策債といった交付税措置率の高いものを多く活用しており、</a:t>
          </a:r>
        </a:p>
        <a:p>
          <a:r>
            <a:rPr kumimoji="1" lang="ja-JP" altLang="en-US" sz="1300">
              <a:latin typeface="ＭＳ Ｐゴシック" panose="020B0600070205080204" pitchFamily="50" charset="-128"/>
              <a:ea typeface="ＭＳ Ｐゴシック" panose="020B0600070205080204" pitchFamily="50" charset="-128"/>
            </a:rPr>
            <a:t>実質的な財政負担は少ない。また、令和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年度より繰上償還を実施しており、金額が高くなっている。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市税等の歳入の上振れや、経常的な歳出削減の結果等により、実質収支は継続的に黒字を確保しており、標準財政規模比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％台で推移している。</a:t>
          </a:r>
        </a:p>
        <a:p>
          <a:r>
            <a:rPr kumimoji="1" lang="ja-JP" altLang="en-US" sz="1400">
              <a:latin typeface="ＭＳ ゴシック" pitchFamily="49" charset="-128"/>
              <a:ea typeface="ＭＳ ゴシック" pitchFamily="49" charset="-128"/>
            </a:rPr>
            <a:t>　財政調整基金残高については、令和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年度は取崩しをせずに</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百万円の積み立てを行い、標準財政規模比約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％と前年度同水準となっている。</a:t>
          </a:r>
        </a:p>
        <a:p>
          <a:r>
            <a:rPr kumimoji="1" lang="ja-JP" altLang="en-US" sz="1400">
              <a:latin typeface="ＭＳ ゴシック" pitchFamily="49" charset="-128"/>
              <a:ea typeface="ＭＳ ゴシック" pitchFamily="49" charset="-128"/>
            </a:rPr>
            <a:t>　今後も財政規律を堅持した健全な財政運営に努める。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病院事業会計で資金不足額が発生した年度があるものの、令和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解消した後、その他公営企業会計（水道・下水道事業）でも資金不足額が無いことや、一般会計及び特別会計において全て実質収支は黒字であることから、連結実質赤字比率は算定されず、健全性が保たれている。</a:t>
          </a:r>
        </a:p>
        <a:p>
          <a:r>
            <a:rPr kumimoji="1" lang="ja-JP" altLang="en-US" sz="1400">
              <a:latin typeface="ＭＳ ゴシック" pitchFamily="49" charset="-128"/>
              <a:ea typeface="ＭＳ ゴシック" pitchFamily="49" charset="-128"/>
            </a:rPr>
            <a:t>　今後も各会計の独立採算制の原則に立ちながら、会計全体を通じてバランスのとれた財政運営に努める。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元利償還金については、繰上償還の実施等により実質公債費比率の分子は、前年度に比べ減少となった。</a:t>
          </a:r>
        </a:p>
        <a:p>
          <a:r>
            <a:rPr kumimoji="1" lang="ja-JP" altLang="en-US" sz="1400">
              <a:latin typeface="ＭＳ ゴシック" pitchFamily="49" charset="-128"/>
              <a:ea typeface="ＭＳ ゴシック" pitchFamily="49" charset="-128"/>
            </a:rPr>
            <a:t>　今後とも、事業の重要性や緊急性を勘案しながら普通建設事業等に係る新たな借入の抑制に努めるとともに、計画的な市債の繰上償還の実施により実質公債費比率の上昇抑制に努める。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将来負担額について、一般会計等に係る地方債の現在高は、合併後の大型事業等の実施により約</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億円程度で推移していたが、令和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年度以降、大型事業の減少や繰上償還実施により減額となっている。</a:t>
          </a:r>
        </a:p>
        <a:p>
          <a:r>
            <a:rPr kumimoji="1" lang="ja-JP" altLang="en-US" sz="1400">
              <a:latin typeface="ＭＳ ゴシック" pitchFamily="49" charset="-128"/>
              <a:ea typeface="ＭＳ ゴシック" pitchFamily="49" charset="-128"/>
            </a:rPr>
            <a:t>　公営企業債等繰入見込額については、水道事業や下水道事業における大型事業の償還終了に伴い減少している。</a:t>
          </a:r>
        </a:p>
        <a:p>
          <a:r>
            <a:rPr kumimoji="1" lang="ja-JP" altLang="en-US" sz="1400">
              <a:latin typeface="ＭＳ ゴシック" pitchFamily="49" charset="-128"/>
              <a:ea typeface="ＭＳ ゴシック" pitchFamily="49" charset="-128"/>
            </a:rPr>
            <a:t>　充当可能財源等のうち、充当可能基金については、財政調整基金等の積み立てにより増となった。また、基準財政需要額算入見込額については、交付税措置率の高い合併特例事業債の発行が終了し、償還が進んだため減額となった。</a:t>
          </a:r>
        </a:p>
        <a:p>
          <a:r>
            <a:rPr kumimoji="1" lang="ja-JP" altLang="en-US" sz="1400">
              <a:latin typeface="ＭＳ ゴシック" pitchFamily="49" charset="-128"/>
              <a:ea typeface="ＭＳ ゴシック" pitchFamily="49" charset="-128"/>
            </a:rPr>
            <a:t>　以上から、将来負担比率の分子は年々減少傾向であり、引き続き、行財政改革を推進し、さらに健全な財政基盤の確立に努める。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富山県射水市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主な増減については、寄附金の増加によるふるさと射水応援基金、公共施設建設等基金の増によるものであり、全体として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社会保障関係費の急激な増、公共施設や道路等の社会インフラの維持補修費の増も懸念されており、将来に向けて基金の確保に努めるとともに、過度に基金に依存しない財政運営への転換を推進していく。具体的には、公共施設の再編・長寿命化によるトータルコストの抑制をはじめ、新たな財源の確保や民間活力の積極的な活用、受益者負担の原則に基づく使用料・手数料のさらなる適正化などの行財政改革を推進する。それでもなお、財源不足が生じた場合は、各基金の設置の趣旨に基づき基金を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合併により誕生した本市住民の一体感醸成、地域の振興及び福祉の増進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公共施設の建設、維持管理、解体等に関する事業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小杉インターパークの管理、企業立地及び地域振興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①子育て支援、②高齢者支援、③人口増・交流、④教育・文化、⑤健康、⑥観光、⑦環境、⑧産業振興、⑨都市整備に関する事業、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⑩そのほか市長が必要と認める事業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小林與三次基金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正力・小林記念館の改修等及び小林與三次氏の顕彰等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百万円の基金積立による増のみである。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基金積立及び基金運用による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ふるさと射水応援寄附金を基金として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百万円積み立てによる増、寄附使途に応じた事業に充当するため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小杉インターパークの管理経費として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基金の使途に合わせ、計画的に繰り入れる。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取崩しはなく、基金運用利子による約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財政調整基金は、災害や社会情勢の変化等に対応するために、不要不急なものは除き緊急的な活用のみとするなど、引き続き基金の確保に努める。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取崩しはなく、基金運用利子による約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当面の間、決算上剰余金を活用して市債を繰上償還することとするが、今後の利率の上昇に伴う償還利子や償還に備える。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1"/>
      <c r="DK1" s="181"/>
      <c r="DL1" s="181"/>
      <c r="DM1" s="181"/>
      <c r="DN1" s="181"/>
      <c r="DO1" s="181"/>
    </row>
    <row r="2" spans="1:119" ht="24" thickBot="1" x14ac:dyDescent="0.25">
      <c r="B2" s="182" t="s">
        <v>77</v>
      </c>
      <c r="C2" s="182"/>
      <c r="D2" s="183"/>
    </row>
    <row r="3" spans="1:119" ht="18.75" customHeight="1" thickBot="1" x14ac:dyDescent="0.25">
      <c r="A3" s="181"/>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2">
      <c r="A4" s="181"/>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43785209</v>
      </c>
      <c r="BO4" s="372"/>
      <c r="BP4" s="372"/>
      <c r="BQ4" s="372"/>
      <c r="BR4" s="372"/>
      <c r="BS4" s="372"/>
      <c r="BT4" s="372"/>
      <c r="BU4" s="373"/>
      <c r="BV4" s="371">
        <v>42784390</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6.6</v>
      </c>
      <c r="CU4" s="378"/>
      <c r="CV4" s="378"/>
      <c r="CW4" s="378"/>
      <c r="CX4" s="378"/>
      <c r="CY4" s="378"/>
      <c r="CZ4" s="378"/>
      <c r="DA4" s="379"/>
      <c r="DB4" s="377">
        <v>6</v>
      </c>
      <c r="DC4" s="378"/>
      <c r="DD4" s="378"/>
      <c r="DE4" s="378"/>
      <c r="DF4" s="378"/>
      <c r="DG4" s="378"/>
      <c r="DH4" s="378"/>
      <c r="DI4" s="379"/>
    </row>
    <row r="5" spans="1:119" ht="18.75" customHeight="1" x14ac:dyDescent="0.2">
      <c r="A5" s="181"/>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41427820</v>
      </c>
      <c r="BO5" s="409"/>
      <c r="BP5" s="409"/>
      <c r="BQ5" s="409"/>
      <c r="BR5" s="409"/>
      <c r="BS5" s="409"/>
      <c r="BT5" s="409"/>
      <c r="BU5" s="410"/>
      <c r="BV5" s="408">
        <v>40960565</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89</v>
      </c>
      <c r="CU5" s="406"/>
      <c r="CV5" s="406"/>
      <c r="CW5" s="406"/>
      <c r="CX5" s="406"/>
      <c r="CY5" s="406"/>
      <c r="CZ5" s="406"/>
      <c r="DA5" s="407"/>
      <c r="DB5" s="405">
        <v>88.9</v>
      </c>
      <c r="DC5" s="406"/>
      <c r="DD5" s="406"/>
      <c r="DE5" s="406"/>
      <c r="DF5" s="406"/>
      <c r="DG5" s="406"/>
      <c r="DH5" s="406"/>
      <c r="DI5" s="407"/>
    </row>
    <row r="6" spans="1:119" ht="18.75" customHeight="1" x14ac:dyDescent="0.2">
      <c r="A6" s="181"/>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90</v>
      </c>
      <c r="AV6" s="441"/>
      <c r="AW6" s="441"/>
      <c r="AX6" s="441"/>
      <c r="AY6" s="442" t="s">
        <v>98</v>
      </c>
      <c r="AZ6" s="443"/>
      <c r="BA6" s="443"/>
      <c r="BB6" s="443"/>
      <c r="BC6" s="443"/>
      <c r="BD6" s="443"/>
      <c r="BE6" s="443"/>
      <c r="BF6" s="443"/>
      <c r="BG6" s="443"/>
      <c r="BH6" s="443"/>
      <c r="BI6" s="443"/>
      <c r="BJ6" s="443"/>
      <c r="BK6" s="443"/>
      <c r="BL6" s="443"/>
      <c r="BM6" s="444"/>
      <c r="BN6" s="408">
        <v>2357389</v>
      </c>
      <c r="BO6" s="409"/>
      <c r="BP6" s="409"/>
      <c r="BQ6" s="409"/>
      <c r="BR6" s="409"/>
      <c r="BS6" s="409"/>
      <c r="BT6" s="409"/>
      <c r="BU6" s="410"/>
      <c r="BV6" s="408">
        <v>1823825</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89.5</v>
      </c>
      <c r="CU6" s="446"/>
      <c r="CV6" s="446"/>
      <c r="CW6" s="446"/>
      <c r="CX6" s="446"/>
      <c r="CY6" s="446"/>
      <c r="CZ6" s="446"/>
      <c r="DA6" s="447"/>
      <c r="DB6" s="445">
        <v>90.6</v>
      </c>
      <c r="DC6" s="446"/>
      <c r="DD6" s="446"/>
      <c r="DE6" s="446"/>
      <c r="DF6" s="446"/>
      <c r="DG6" s="446"/>
      <c r="DH6" s="446"/>
      <c r="DI6" s="447"/>
    </row>
    <row r="7" spans="1:119" ht="18.75" customHeight="1" x14ac:dyDescent="0.2">
      <c r="A7" s="181"/>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90</v>
      </c>
      <c r="AV7" s="441"/>
      <c r="AW7" s="441"/>
      <c r="AX7" s="441"/>
      <c r="AY7" s="442" t="s">
        <v>101</v>
      </c>
      <c r="AZ7" s="443"/>
      <c r="BA7" s="443"/>
      <c r="BB7" s="443"/>
      <c r="BC7" s="443"/>
      <c r="BD7" s="443"/>
      <c r="BE7" s="443"/>
      <c r="BF7" s="443"/>
      <c r="BG7" s="443"/>
      <c r="BH7" s="443"/>
      <c r="BI7" s="443"/>
      <c r="BJ7" s="443"/>
      <c r="BK7" s="443"/>
      <c r="BL7" s="443"/>
      <c r="BM7" s="444"/>
      <c r="BN7" s="408">
        <v>641684</v>
      </c>
      <c r="BO7" s="409"/>
      <c r="BP7" s="409"/>
      <c r="BQ7" s="409"/>
      <c r="BR7" s="409"/>
      <c r="BS7" s="409"/>
      <c r="BT7" s="409"/>
      <c r="BU7" s="410"/>
      <c r="BV7" s="408">
        <v>287152</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25979871</v>
      </c>
      <c r="CU7" s="409"/>
      <c r="CV7" s="409"/>
      <c r="CW7" s="409"/>
      <c r="CX7" s="409"/>
      <c r="CY7" s="409"/>
      <c r="CZ7" s="409"/>
      <c r="DA7" s="410"/>
      <c r="DB7" s="408">
        <v>25703382</v>
      </c>
      <c r="DC7" s="409"/>
      <c r="DD7" s="409"/>
      <c r="DE7" s="409"/>
      <c r="DF7" s="409"/>
      <c r="DG7" s="409"/>
      <c r="DH7" s="409"/>
      <c r="DI7" s="410"/>
    </row>
    <row r="8" spans="1:119" ht="18.75" customHeight="1" thickBot="1" x14ac:dyDescent="0.25">
      <c r="A8" s="181"/>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90</v>
      </c>
      <c r="AV8" s="441"/>
      <c r="AW8" s="441"/>
      <c r="AX8" s="441"/>
      <c r="AY8" s="442" t="s">
        <v>104</v>
      </c>
      <c r="AZ8" s="443"/>
      <c r="BA8" s="443"/>
      <c r="BB8" s="443"/>
      <c r="BC8" s="443"/>
      <c r="BD8" s="443"/>
      <c r="BE8" s="443"/>
      <c r="BF8" s="443"/>
      <c r="BG8" s="443"/>
      <c r="BH8" s="443"/>
      <c r="BI8" s="443"/>
      <c r="BJ8" s="443"/>
      <c r="BK8" s="443"/>
      <c r="BL8" s="443"/>
      <c r="BM8" s="444"/>
      <c r="BN8" s="408">
        <v>1715705</v>
      </c>
      <c r="BO8" s="409"/>
      <c r="BP8" s="409"/>
      <c r="BQ8" s="409"/>
      <c r="BR8" s="409"/>
      <c r="BS8" s="409"/>
      <c r="BT8" s="409"/>
      <c r="BU8" s="410"/>
      <c r="BV8" s="408">
        <v>1536673</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0.64</v>
      </c>
      <c r="CU8" s="449"/>
      <c r="CV8" s="449"/>
      <c r="CW8" s="449"/>
      <c r="CX8" s="449"/>
      <c r="CY8" s="449"/>
      <c r="CZ8" s="449"/>
      <c r="DA8" s="450"/>
      <c r="DB8" s="448">
        <v>0.66</v>
      </c>
      <c r="DC8" s="449"/>
      <c r="DD8" s="449"/>
      <c r="DE8" s="449"/>
      <c r="DF8" s="449"/>
      <c r="DG8" s="449"/>
      <c r="DH8" s="449"/>
      <c r="DI8" s="450"/>
    </row>
    <row r="9" spans="1:119" ht="18.75" customHeight="1" thickBot="1" x14ac:dyDescent="0.25">
      <c r="A9" s="181"/>
      <c r="B9" s="402" t="s">
        <v>106</v>
      </c>
      <c r="C9" s="403"/>
      <c r="D9" s="403"/>
      <c r="E9" s="403"/>
      <c r="F9" s="403"/>
      <c r="G9" s="403"/>
      <c r="H9" s="403"/>
      <c r="I9" s="403"/>
      <c r="J9" s="403"/>
      <c r="K9" s="451"/>
      <c r="L9" s="452" t="s">
        <v>107</v>
      </c>
      <c r="M9" s="453"/>
      <c r="N9" s="453"/>
      <c r="O9" s="453"/>
      <c r="P9" s="453"/>
      <c r="Q9" s="454"/>
      <c r="R9" s="455">
        <v>90742</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179032</v>
      </c>
      <c r="BO9" s="409"/>
      <c r="BP9" s="409"/>
      <c r="BQ9" s="409"/>
      <c r="BR9" s="409"/>
      <c r="BS9" s="409"/>
      <c r="BT9" s="409"/>
      <c r="BU9" s="410"/>
      <c r="BV9" s="408">
        <v>-254763</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18.5</v>
      </c>
      <c r="CU9" s="406"/>
      <c r="CV9" s="406"/>
      <c r="CW9" s="406"/>
      <c r="CX9" s="406"/>
      <c r="CY9" s="406"/>
      <c r="CZ9" s="406"/>
      <c r="DA9" s="407"/>
      <c r="DB9" s="405">
        <v>20.9</v>
      </c>
      <c r="DC9" s="406"/>
      <c r="DD9" s="406"/>
      <c r="DE9" s="406"/>
      <c r="DF9" s="406"/>
      <c r="DG9" s="406"/>
      <c r="DH9" s="406"/>
      <c r="DI9" s="407"/>
    </row>
    <row r="10" spans="1:119" ht="18.75" customHeight="1" thickBot="1" x14ac:dyDescent="0.25">
      <c r="A10" s="181"/>
      <c r="B10" s="402"/>
      <c r="C10" s="403"/>
      <c r="D10" s="403"/>
      <c r="E10" s="403"/>
      <c r="F10" s="403"/>
      <c r="G10" s="403"/>
      <c r="H10" s="403"/>
      <c r="I10" s="403"/>
      <c r="J10" s="403"/>
      <c r="K10" s="451"/>
      <c r="L10" s="458" t="s">
        <v>113</v>
      </c>
      <c r="M10" s="438"/>
      <c r="N10" s="438"/>
      <c r="O10" s="438"/>
      <c r="P10" s="438"/>
      <c r="Q10" s="439"/>
      <c r="R10" s="459">
        <v>92308</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90</v>
      </c>
      <c r="AV10" s="441"/>
      <c r="AW10" s="441"/>
      <c r="AX10" s="441"/>
      <c r="AY10" s="442" t="s">
        <v>115</v>
      </c>
      <c r="AZ10" s="443"/>
      <c r="BA10" s="443"/>
      <c r="BB10" s="443"/>
      <c r="BC10" s="443"/>
      <c r="BD10" s="443"/>
      <c r="BE10" s="443"/>
      <c r="BF10" s="443"/>
      <c r="BG10" s="443"/>
      <c r="BH10" s="443"/>
      <c r="BI10" s="443"/>
      <c r="BJ10" s="443"/>
      <c r="BK10" s="443"/>
      <c r="BL10" s="443"/>
      <c r="BM10" s="444"/>
      <c r="BN10" s="408">
        <v>19539</v>
      </c>
      <c r="BO10" s="409"/>
      <c r="BP10" s="409"/>
      <c r="BQ10" s="409"/>
      <c r="BR10" s="409"/>
      <c r="BS10" s="409"/>
      <c r="BT10" s="409"/>
      <c r="BU10" s="410"/>
      <c r="BV10" s="408">
        <v>16255</v>
      </c>
      <c r="BW10" s="409"/>
      <c r="BX10" s="409"/>
      <c r="BY10" s="409"/>
      <c r="BZ10" s="409"/>
      <c r="CA10" s="409"/>
      <c r="CB10" s="409"/>
      <c r="CC10" s="41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90</v>
      </c>
      <c r="AV11" s="441"/>
      <c r="AW11" s="441"/>
      <c r="AX11" s="441"/>
      <c r="AY11" s="442" t="s">
        <v>120</v>
      </c>
      <c r="AZ11" s="443"/>
      <c r="BA11" s="443"/>
      <c r="BB11" s="443"/>
      <c r="BC11" s="443"/>
      <c r="BD11" s="443"/>
      <c r="BE11" s="443"/>
      <c r="BF11" s="443"/>
      <c r="BG11" s="443"/>
      <c r="BH11" s="443"/>
      <c r="BI11" s="443"/>
      <c r="BJ11" s="443"/>
      <c r="BK11" s="443"/>
      <c r="BL11" s="443"/>
      <c r="BM11" s="444"/>
      <c r="BN11" s="408">
        <v>1031971</v>
      </c>
      <c r="BO11" s="409"/>
      <c r="BP11" s="409"/>
      <c r="BQ11" s="409"/>
      <c r="BR11" s="409"/>
      <c r="BS11" s="409"/>
      <c r="BT11" s="409"/>
      <c r="BU11" s="410"/>
      <c r="BV11" s="408">
        <v>1149027</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row>
    <row r="12" spans="1:119" ht="18.75" customHeight="1" x14ac:dyDescent="0.2">
      <c r="A12" s="181"/>
      <c r="B12" s="468" t="s">
        <v>123</v>
      </c>
      <c r="C12" s="469"/>
      <c r="D12" s="469"/>
      <c r="E12" s="469"/>
      <c r="F12" s="469"/>
      <c r="G12" s="469"/>
      <c r="H12" s="469"/>
      <c r="I12" s="469"/>
      <c r="J12" s="469"/>
      <c r="K12" s="470"/>
      <c r="L12" s="477" t="s">
        <v>124</v>
      </c>
      <c r="M12" s="478"/>
      <c r="N12" s="478"/>
      <c r="O12" s="478"/>
      <c r="P12" s="478"/>
      <c r="Q12" s="479"/>
      <c r="R12" s="480">
        <v>90997</v>
      </c>
      <c r="S12" s="481"/>
      <c r="T12" s="481"/>
      <c r="U12" s="481"/>
      <c r="V12" s="482"/>
      <c r="W12" s="483" t="s">
        <v>1</v>
      </c>
      <c r="X12" s="441"/>
      <c r="Y12" s="441"/>
      <c r="Z12" s="441"/>
      <c r="AA12" s="441"/>
      <c r="AB12" s="484"/>
      <c r="AC12" s="485" t="s">
        <v>125</v>
      </c>
      <c r="AD12" s="486"/>
      <c r="AE12" s="486"/>
      <c r="AF12" s="486"/>
      <c r="AG12" s="487"/>
      <c r="AH12" s="485" t="s">
        <v>126</v>
      </c>
      <c r="AI12" s="486"/>
      <c r="AJ12" s="486"/>
      <c r="AK12" s="486"/>
      <c r="AL12" s="488"/>
      <c r="AM12" s="437" t="s">
        <v>127</v>
      </c>
      <c r="AN12" s="438"/>
      <c r="AO12" s="438"/>
      <c r="AP12" s="438"/>
      <c r="AQ12" s="438"/>
      <c r="AR12" s="438"/>
      <c r="AS12" s="438"/>
      <c r="AT12" s="439"/>
      <c r="AU12" s="440" t="s">
        <v>90</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row>
    <row r="13" spans="1:119" ht="18.75" customHeight="1" x14ac:dyDescent="0.2">
      <c r="A13" s="181"/>
      <c r="B13" s="471"/>
      <c r="C13" s="472"/>
      <c r="D13" s="472"/>
      <c r="E13" s="472"/>
      <c r="F13" s="472"/>
      <c r="G13" s="472"/>
      <c r="H13" s="472"/>
      <c r="I13" s="472"/>
      <c r="J13" s="472"/>
      <c r="K13" s="473"/>
      <c r="L13" s="190"/>
      <c r="M13" s="499" t="s">
        <v>130</v>
      </c>
      <c r="N13" s="500"/>
      <c r="O13" s="500"/>
      <c r="P13" s="500"/>
      <c r="Q13" s="501"/>
      <c r="R13" s="492">
        <v>87604</v>
      </c>
      <c r="S13" s="493"/>
      <c r="T13" s="493"/>
      <c r="U13" s="493"/>
      <c r="V13" s="494"/>
      <c r="W13" s="424" t="s">
        <v>131</v>
      </c>
      <c r="X13" s="425"/>
      <c r="Y13" s="425"/>
      <c r="Z13" s="425"/>
      <c r="AA13" s="425"/>
      <c r="AB13" s="415"/>
      <c r="AC13" s="459">
        <v>983</v>
      </c>
      <c r="AD13" s="460"/>
      <c r="AE13" s="460"/>
      <c r="AF13" s="460"/>
      <c r="AG13" s="502"/>
      <c r="AH13" s="459">
        <v>1099</v>
      </c>
      <c r="AI13" s="460"/>
      <c r="AJ13" s="460"/>
      <c r="AK13" s="460"/>
      <c r="AL13" s="461"/>
      <c r="AM13" s="437" t="s">
        <v>132</v>
      </c>
      <c r="AN13" s="438"/>
      <c r="AO13" s="438"/>
      <c r="AP13" s="438"/>
      <c r="AQ13" s="438"/>
      <c r="AR13" s="438"/>
      <c r="AS13" s="438"/>
      <c r="AT13" s="439"/>
      <c r="AU13" s="440" t="s">
        <v>110</v>
      </c>
      <c r="AV13" s="441"/>
      <c r="AW13" s="441"/>
      <c r="AX13" s="441"/>
      <c r="AY13" s="442" t="s">
        <v>133</v>
      </c>
      <c r="AZ13" s="443"/>
      <c r="BA13" s="443"/>
      <c r="BB13" s="443"/>
      <c r="BC13" s="443"/>
      <c r="BD13" s="443"/>
      <c r="BE13" s="443"/>
      <c r="BF13" s="443"/>
      <c r="BG13" s="443"/>
      <c r="BH13" s="443"/>
      <c r="BI13" s="443"/>
      <c r="BJ13" s="443"/>
      <c r="BK13" s="443"/>
      <c r="BL13" s="443"/>
      <c r="BM13" s="444"/>
      <c r="BN13" s="408">
        <v>1230542</v>
      </c>
      <c r="BO13" s="409"/>
      <c r="BP13" s="409"/>
      <c r="BQ13" s="409"/>
      <c r="BR13" s="409"/>
      <c r="BS13" s="409"/>
      <c r="BT13" s="409"/>
      <c r="BU13" s="410"/>
      <c r="BV13" s="408">
        <v>910519</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9.3000000000000007</v>
      </c>
      <c r="CU13" s="406"/>
      <c r="CV13" s="406"/>
      <c r="CW13" s="406"/>
      <c r="CX13" s="406"/>
      <c r="CY13" s="406"/>
      <c r="CZ13" s="406"/>
      <c r="DA13" s="407"/>
      <c r="DB13" s="405">
        <v>9.1999999999999993</v>
      </c>
      <c r="DC13" s="406"/>
      <c r="DD13" s="406"/>
      <c r="DE13" s="406"/>
      <c r="DF13" s="406"/>
      <c r="DG13" s="406"/>
      <c r="DH13" s="406"/>
      <c r="DI13" s="407"/>
    </row>
    <row r="14" spans="1:119" ht="18.75" customHeight="1" thickBot="1" x14ac:dyDescent="0.25">
      <c r="A14" s="181"/>
      <c r="B14" s="471"/>
      <c r="C14" s="472"/>
      <c r="D14" s="472"/>
      <c r="E14" s="472"/>
      <c r="F14" s="472"/>
      <c r="G14" s="472"/>
      <c r="H14" s="472"/>
      <c r="I14" s="472"/>
      <c r="J14" s="472"/>
      <c r="K14" s="473"/>
      <c r="L14" s="489" t="s">
        <v>135</v>
      </c>
      <c r="M14" s="490"/>
      <c r="N14" s="490"/>
      <c r="O14" s="490"/>
      <c r="P14" s="490"/>
      <c r="Q14" s="491"/>
      <c r="R14" s="492">
        <v>91450</v>
      </c>
      <c r="S14" s="493"/>
      <c r="T14" s="493"/>
      <c r="U14" s="493"/>
      <c r="V14" s="494"/>
      <c r="W14" s="398"/>
      <c r="X14" s="399"/>
      <c r="Y14" s="399"/>
      <c r="Z14" s="399"/>
      <c r="AA14" s="399"/>
      <c r="AB14" s="388"/>
      <c r="AC14" s="495">
        <v>2.1</v>
      </c>
      <c r="AD14" s="496"/>
      <c r="AE14" s="496"/>
      <c r="AF14" s="496"/>
      <c r="AG14" s="497"/>
      <c r="AH14" s="495">
        <v>2.4</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v>61.7</v>
      </c>
      <c r="CU14" s="507"/>
      <c r="CV14" s="507"/>
      <c r="CW14" s="507"/>
      <c r="CX14" s="507"/>
      <c r="CY14" s="507"/>
      <c r="CZ14" s="507"/>
      <c r="DA14" s="508"/>
      <c r="DB14" s="506">
        <v>67</v>
      </c>
      <c r="DC14" s="507"/>
      <c r="DD14" s="507"/>
      <c r="DE14" s="507"/>
      <c r="DF14" s="507"/>
      <c r="DG14" s="507"/>
      <c r="DH14" s="507"/>
      <c r="DI14" s="508"/>
    </row>
    <row r="15" spans="1:119" ht="18.75" customHeight="1" x14ac:dyDescent="0.2">
      <c r="A15" s="181"/>
      <c r="B15" s="471"/>
      <c r="C15" s="472"/>
      <c r="D15" s="472"/>
      <c r="E15" s="472"/>
      <c r="F15" s="472"/>
      <c r="G15" s="472"/>
      <c r="H15" s="472"/>
      <c r="I15" s="472"/>
      <c r="J15" s="472"/>
      <c r="K15" s="473"/>
      <c r="L15" s="190"/>
      <c r="M15" s="499" t="s">
        <v>130</v>
      </c>
      <c r="N15" s="500"/>
      <c r="O15" s="500"/>
      <c r="P15" s="500"/>
      <c r="Q15" s="501"/>
      <c r="R15" s="492">
        <v>88411</v>
      </c>
      <c r="S15" s="493"/>
      <c r="T15" s="493"/>
      <c r="U15" s="493"/>
      <c r="V15" s="494"/>
      <c r="W15" s="424" t="s">
        <v>137</v>
      </c>
      <c r="X15" s="425"/>
      <c r="Y15" s="425"/>
      <c r="Z15" s="425"/>
      <c r="AA15" s="425"/>
      <c r="AB15" s="415"/>
      <c r="AC15" s="459">
        <v>14094</v>
      </c>
      <c r="AD15" s="460"/>
      <c r="AE15" s="460"/>
      <c r="AF15" s="460"/>
      <c r="AG15" s="502"/>
      <c r="AH15" s="459">
        <v>14449</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14060371</v>
      </c>
      <c r="BO15" s="372"/>
      <c r="BP15" s="372"/>
      <c r="BQ15" s="372"/>
      <c r="BR15" s="372"/>
      <c r="BS15" s="372"/>
      <c r="BT15" s="372"/>
      <c r="BU15" s="373"/>
      <c r="BV15" s="371">
        <v>13884235</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30.8</v>
      </c>
      <c r="AD16" s="496"/>
      <c r="AE16" s="496"/>
      <c r="AF16" s="496"/>
      <c r="AG16" s="497"/>
      <c r="AH16" s="495">
        <v>31.4</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22025923</v>
      </c>
      <c r="BO16" s="409"/>
      <c r="BP16" s="409"/>
      <c r="BQ16" s="409"/>
      <c r="BR16" s="409"/>
      <c r="BS16" s="409"/>
      <c r="BT16" s="409"/>
      <c r="BU16" s="410"/>
      <c r="BV16" s="408">
        <v>21457653</v>
      </c>
      <c r="BW16" s="409"/>
      <c r="BX16" s="409"/>
      <c r="BY16" s="409"/>
      <c r="BZ16" s="409"/>
      <c r="CA16" s="409"/>
      <c r="CB16" s="409"/>
      <c r="CC16" s="410"/>
      <c r="CD16" s="194"/>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5">
      <c r="A17" s="181"/>
      <c r="B17" s="474"/>
      <c r="C17" s="475"/>
      <c r="D17" s="475"/>
      <c r="E17" s="475"/>
      <c r="F17" s="475"/>
      <c r="G17" s="475"/>
      <c r="H17" s="475"/>
      <c r="I17" s="475"/>
      <c r="J17" s="475"/>
      <c r="K17" s="476"/>
      <c r="L17" s="195"/>
      <c r="M17" s="519" t="s">
        <v>143</v>
      </c>
      <c r="N17" s="520"/>
      <c r="O17" s="520"/>
      <c r="P17" s="520"/>
      <c r="Q17" s="521"/>
      <c r="R17" s="514" t="s">
        <v>144</v>
      </c>
      <c r="S17" s="515"/>
      <c r="T17" s="515"/>
      <c r="U17" s="515"/>
      <c r="V17" s="516"/>
      <c r="W17" s="424" t="s">
        <v>145</v>
      </c>
      <c r="X17" s="425"/>
      <c r="Y17" s="425"/>
      <c r="Z17" s="425"/>
      <c r="AA17" s="425"/>
      <c r="AB17" s="415"/>
      <c r="AC17" s="459">
        <v>30670</v>
      </c>
      <c r="AD17" s="460"/>
      <c r="AE17" s="460"/>
      <c r="AF17" s="460"/>
      <c r="AG17" s="502"/>
      <c r="AH17" s="459">
        <v>30472</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17822637</v>
      </c>
      <c r="BO17" s="409"/>
      <c r="BP17" s="409"/>
      <c r="BQ17" s="409"/>
      <c r="BR17" s="409"/>
      <c r="BS17" s="409"/>
      <c r="BT17" s="409"/>
      <c r="BU17" s="410"/>
      <c r="BV17" s="408">
        <v>17625851</v>
      </c>
      <c r="BW17" s="409"/>
      <c r="BX17" s="409"/>
      <c r="BY17" s="409"/>
      <c r="BZ17" s="409"/>
      <c r="CA17" s="409"/>
      <c r="CB17" s="409"/>
      <c r="CC17" s="410"/>
      <c r="CD17" s="194"/>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5">
      <c r="A18" s="181"/>
      <c r="B18" s="530" t="s">
        <v>147</v>
      </c>
      <c r="C18" s="451"/>
      <c r="D18" s="451"/>
      <c r="E18" s="531"/>
      <c r="F18" s="531"/>
      <c r="G18" s="531"/>
      <c r="H18" s="531"/>
      <c r="I18" s="531"/>
      <c r="J18" s="531"/>
      <c r="K18" s="531"/>
      <c r="L18" s="532">
        <v>109.44</v>
      </c>
      <c r="M18" s="532"/>
      <c r="N18" s="532"/>
      <c r="O18" s="532"/>
      <c r="P18" s="532"/>
      <c r="Q18" s="532"/>
      <c r="R18" s="533"/>
      <c r="S18" s="533"/>
      <c r="T18" s="533"/>
      <c r="U18" s="533"/>
      <c r="V18" s="534"/>
      <c r="W18" s="426"/>
      <c r="X18" s="427"/>
      <c r="Y18" s="427"/>
      <c r="Z18" s="427"/>
      <c r="AA18" s="427"/>
      <c r="AB18" s="418"/>
      <c r="AC18" s="535">
        <v>67</v>
      </c>
      <c r="AD18" s="536"/>
      <c r="AE18" s="536"/>
      <c r="AF18" s="536"/>
      <c r="AG18" s="537"/>
      <c r="AH18" s="535">
        <v>66.2</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23952813</v>
      </c>
      <c r="BO18" s="409"/>
      <c r="BP18" s="409"/>
      <c r="BQ18" s="409"/>
      <c r="BR18" s="409"/>
      <c r="BS18" s="409"/>
      <c r="BT18" s="409"/>
      <c r="BU18" s="410"/>
      <c r="BV18" s="408">
        <v>23806587</v>
      </c>
      <c r="BW18" s="409"/>
      <c r="BX18" s="409"/>
      <c r="BY18" s="409"/>
      <c r="BZ18" s="409"/>
      <c r="CA18" s="409"/>
      <c r="CB18" s="409"/>
      <c r="CC18" s="410"/>
      <c r="CD18" s="194"/>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5">
      <c r="A19" s="181"/>
      <c r="B19" s="530" t="s">
        <v>149</v>
      </c>
      <c r="C19" s="451"/>
      <c r="D19" s="451"/>
      <c r="E19" s="531"/>
      <c r="F19" s="531"/>
      <c r="G19" s="531"/>
      <c r="H19" s="531"/>
      <c r="I19" s="531"/>
      <c r="J19" s="531"/>
      <c r="K19" s="531"/>
      <c r="L19" s="539">
        <v>829</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32204488</v>
      </c>
      <c r="BO19" s="409"/>
      <c r="BP19" s="409"/>
      <c r="BQ19" s="409"/>
      <c r="BR19" s="409"/>
      <c r="BS19" s="409"/>
      <c r="BT19" s="409"/>
      <c r="BU19" s="410"/>
      <c r="BV19" s="408">
        <v>31411087</v>
      </c>
      <c r="BW19" s="409"/>
      <c r="BX19" s="409"/>
      <c r="BY19" s="409"/>
      <c r="BZ19" s="409"/>
      <c r="CA19" s="409"/>
      <c r="CB19" s="409"/>
      <c r="CC19" s="410"/>
      <c r="CD19" s="194"/>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5">
      <c r="A20" s="181"/>
      <c r="B20" s="530" t="s">
        <v>151</v>
      </c>
      <c r="C20" s="451"/>
      <c r="D20" s="451"/>
      <c r="E20" s="531"/>
      <c r="F20" s="531"/>
      <c r="G20" s="531"/>
      <c r="H20" s="531"/>
      <c r="I20" s="531"/>
      <c r="J20" s="531"/>
      <c r="K20" s="531"/>
      <c r="L20" s="539">
        <v>33812</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4"/>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5">
      <c r="A21" s="181"/>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4"/>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2">
      <c r="A22" s="181"/>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54357620</v>
      </c>
      <c r="BO22" s="372"/>
      <c r="BP22" s="372"/>
      <c r="BQ22" s="372"/>
      <c r="BR22" s="372"/>
      <c r="BS22" s="372"/>
      <c r="BT22" s="372"/>
      <c r="BU22" s="373"/>
      <c r="BV22" s="371">
        <v>58137260</v>
      </c>
      <c r="BW22" s="372"/>
      <c r="BX22" s="372"/>
      <c r="BY22" s="372"/>
      <c r="BZ22" s="372"/>
      <c r="CA22" s="372"/>
      <c r="CB22" s="372"/>
      <c r="CC22" s="373"/>
      <c r="CD22" s="194"/>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2">
      <c r="A23" s="181"/>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29230650</v>
      </c>
      <c r="BO23" s="409"/>
      <c r="BP23" s="409"/>
      <c r="BQ23" s="409"/>
      <c r="BR23" s="409"/>
      <c r="BS23" s="409"/>
      <c r="BT23" s="409"/>
      <c r="BU23" s="410"/>
      <c r="BV23" s="408">
        <v>33108275</v>
      </c>
      <c r="BW23" s="409"/>
      <c r="BX23" s="409"/>
      <c r="BY23" s="409"/>
      <c r="BZ23" s="409"/>
      <c r="CA23" s="409"/>
      <c r="CB23" s="409"/>
      <c r="CC23" s="410"/>
      <c r="CD23" s="194"/>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5">
      <c r="A24" s="181"/>
      <c r="B24" s="579"/>
      <c r="C24" s="555"/>
      <c r="D24" s="556"/>
      <c r="E24" s="458" t="s">
        <v>161</v>
      </c>
      <c r="F24" s="438"/>
      <c r="G24" s="438"/>
      <c r="H24" s="438"/>
      <c r="I24" s="438"/>
      <c r="J24" s="438"/>
      <c r="K24" s="439"/>
      <c r="L24" s="459">
        <v>1</v>
      </c>
      <c r="M24" s="460"/>
      <c r="N24" s="460"/>
      <c r="O24" s="460"/>
      <c r="P24" s="502"/>
      <c r="Q24" s="459">
        <v>9260</v>
      </c>
      <c r="R24" s="460"/>
      <c r="S24" s="460"/>
      <c r="T24" s="460"/>
      <c r="U24" s="460"/>
      <c r="V24" s="502"/>
      <c r="W24" s="554"/>
      <c r="X24" s="555"/>
      <c r="Y24" s="556"/>
      <c r="Z24" s="458" t="s">
        <v>162</v>
      </c>
      <c r="AA24" s="438"/>
      <c r="AB24" s="438"/>
      <c r="AC24" s="438"/>
      <c r="AD24" s="438"/>
      <c r="AE24" s="438"/>
      <c r="AF24" s="438"/>
      <c r="AG24" s="439"/>
      <c r="AH24" s="459">
        <v>627</v>
      </c>
      <c r="AI24" s="460"/>
      <c r="AJ24" s="460"/>
      <c r="AK24" s="460"/>
      <c r="AL24" s="502"/>
      <c r="AM24" s="459">
        <v>1933668</v>
      </c>
      <c r="AN24" s="460"/>
      <c r="AO24" s="460"/>
      <c r="AP24" s="460"/>
      <c r="AQ24" s="460"/>
      <c r="AR24" s="502"/>
      <c r="AS24" s="459">
        <v>3084</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39053839</v>
      </c>
      <c r="BO24" s="409"/>
      <c r="BP24" s="409"/>
      <c r="BQ24" s="409"/>
      <c r="BR24" s="409"/>
      <c r="BS24" s="409"/>
      <c r="BT24" s="409"/>
      <c r="BU24" s="410"/>
      <c r="BV24" s="408">
        <v>41754904</v>
      </c>
      <c r="BW24" s="409"/>
      <c r="BX24" s="409"/>
      <c r="BY24" s="409"/>
      <c r="BZ24" s="409"/>
      <c r="CA24" s="409"/>
      <c r="CB24" s="409"/>
      <c r="CC24" s="410"/>
      <c r="CD24" s="194"/>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2">
      <c r="A25" s="181"/>
      <c r="B25" s="579"/>
      <c r="C25" s="555"/>
      <c r="D25" s="556"/>
      <c r="E25" s="458" t="s">
        <v>164</v>
      </c>
      <c r="F25" s="438"/>
      <c r="G25" s="438"/>
      <c r="H25" s="438"/>
      <c r="I25" s="438"/>
      <c r="J25" s="438"/>
      <c r="K25" s="439"/>
      <c r="L25" s="459">
        <v>1</v>
      </c>
      <c r="M25" s="460"/>
      <c r="N25" s="460"/>
      <c r="O25" s="460"/>
      <c r="P25" s="502"/>
      <c r="Q25" s="459">
        <v>7540</v>
      </c>
      <c r="R25" s="460"/>
      <c r="S25" s="460"/>
      <c r="T25" s="460"/>
      <c r="U25" s="460"/>
      <c r="V25" s="502"/>
      <c r="W25" s="554"/>
      <c r="X25" s="555"/>
      <c r="Y25" s="556"/>
      <c r="Z25" s="458" t="s">
        <v>165</v>
      </c>
      <c r="AA25" s="438"/>
      <c r="AB25" s="438"/>
      <c r="AC25" s="438"/>
      <c r="AD25" s="438"/>
      <c r="AE25" s="438"/>
      <c r="AF25" s="438"/>
      <c r="AG25" s="439"/>
      <c r="AH25" s="459">
        <v>113</v>
      </c>
      <c r="AI25" s="460"/>
      <c r="AJ25" s="460"/>
      <c r="AK25" s="460"/>
      <c r="AL25" s="502"/>
      <c r="AM25" s="459">
        <v>346345</v>
      </c>
      <c r="AN25" s="460"/>
      <c r="AO25" s="460"/>
      <c r="AP25" s="460"/>
      <c r="AQ25" s="460"/>
      <c r="AR25" s="502"/>
      <c r="AS25" s="459">
        <v>3065</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11695031</v>
      </c>
      <c r="BO25" s="372"/>
      <c r="BP25" s="372"/>
      <c r="BQ25" s="372"/>
      <c r="BR25" s="372"/>
      <c r="BS25" s="372"/>
      <c r="BT25" s="372"/>
      <c r="BU25" s="373"/>
      <c r="BV25" s="371">
        <v>6665951</v>
      </c>
      <c r="BW25" s="372"/>
      <c r="BX25" s="372"/>
      <c r="BY25" s="372"/>
      <c r="BZ25" s="372"/>
      <c r="CA25" s="372"/>
      <c r="CB25" s="372"/>
      <c r="CC25" s="373"/>
      <c r="CD25" s="194"/>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2">
      <c r="A26" s="181"/>
      <c r="B26" s="579"/>
      <c r="C26" s="555"/>
      <c r="D26" s="556"/>
      <c r="E26" s="458" t="s">
        <v>167</v>
      </c>
      <c r="F26" s="438"/>
      <c r="G26" s="438"/>
      <c r="H26" s="438"/>
      <c r="I26" s="438"/>
      <c r="J26" s="438"/>
      <c r="K26" s="439"/>
      <c r="L26" s="459">
        <v>1</v>
      </c>
      <c r="M26" s="460"/>
      <c r="N26" s="460"/>
      <c r="O26" s="460"/>
      <c r="P26" s="502"/>
      <c r="Q26" s="459">
        <v>6700</v>
      </c>
      <c r="R26" s="460"/>
      <c r="S26" s="460"/>
      <c r="T26" s="460"/>
      <c r="U26" s="460"/>
      <c r="V26" s="502"/>
      <c r="W26" s="554"/>
      <c r="X26" s="555"/>
      <c r="Y26" s="556"/>
      <c r="Z26" s="458" t="s">
        <v>168</v>
      </c>
      <c r="AA26" s="560"/>
      <c r="AB26" s="560"/>
      <c r="AC26" s="560"/>
      <c r="AD26" s="560"/>
      <c r="AE26" s="560"/>
      <c r="AF26" s="560"/>
      <c r="AG26" s="561"/>
      <c r="AH26" s="459">
        <v>25</v>
      </c>
      <c r="AI26" s="460"/>
      <c r="AJ26" s="460"/>
      <c r="AK26" s="460"/>
      <c r="AL26" s="502"/>
      <c r="AM26" s="459">
        <v>73775</v>
      </c>
      <c r="AN26" s="460"/>
      <c r="AO26" s="460"/>
      <c r="AP26" s="460"/>
      <c r="AQ26" s="460"/>
      <c r="AR26" s="502"/>
      <c r="AS26" s="459">
        <v>2951</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94"/>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5">
      <c r="A27" s="181"/>
      <c r="B27" s="579"/>
      <c r="C27" s="555"/>
      <c r="D27" s="556"/>
      <c r="E27" s="458" t="s">
        <v>170</v>
      </c>
      <c r="F27" s="438"/>
      <c r="G27" s="438"/>
      <c r="H27" s="438"/>
      <c r="I27" s="438"/>
      <c r="J27" s="438"/>
      <c r="K27" s="439"/>
      <c r="L27" s="459">
        <v>1</v>
      </c>
      <c r="M27" s="460"/>
      <c r="N27" s="460"/>
      <c r="O27" s="460"/>
      <c r="P27" s="502"/>
      <c r="Q27" s="459">
        <v>5150</v>
      </c>
      <c r="R27" s="460"/>
      <c r="S27" s="460"/>
      <c r="T27" s="460"/>
      <c r="U27" s="460"/>
      <c r="V27" s="502"/>
      <c r="W27" s="554"/>
      <c r="X27" s="555"/>
      <c r="Y27" s="556"/>
      <c r="Z27" s="458" t="s">
        <v>171</v>
      </c>
      <c r="AA27" s="438"/>
      <c r="AB27" s="438"/>
      <c r="AC27" s="438"/>
      <c r="AD27" s="438"/>
      <c r="AE27" s="438"/>
      <c r="AF27" s="438"/>
      <c r="AG27" s="439"/>
      <c r="AH27" s="459">
        <v>11</v>
      </c>
      <c r="AI27" s="460"/>
      <c r="AJ27" s="460"/>
      <c r="AK27" s="460"/>
      <c r="AL27" s="502"/>
      <c r="AM27" s="459">
        <v>36337</v>
      </c>
      <c r="AN27" s="460"/>
      <c r="AO27" s="460"/>
      <c r="AP27" s="460"/>
      <c r="AQ27" s="460"/>
      <c r="AR27" s="502"/>
      <c r="AS27" s="459">
        <v>3303</v>
      </c>
      <c r="AT27" s="460"/>
      <c r="AU27" s="460"/>
      <c r="AV27" s="460"/>
      <c r="AW27" s="460"/>
      <c r="AX27" s="461"/>
      <c r="AY27" s="503" t="s">
        <v>172</v>
      </c>
      <c r="AZ27" s="504"/>
      <c r="BA27" s="504"/>
      <c r="BB27" s="504"/>
      <c r="BC27" s="504"/>
      <c r="BD27" s="504"/>
      <c r="BE27" s="504"/>
      <c r="BF27" s="504"/>
      <c r="BG27" s="504"/>
      <c r="BH27" s="504"/>
      <c r="BI27" s="504"/>
      <c r="BJ27" s="504"/>
      <c r="BK27" s="504"/>
      <c r="BL27" s="504"/>
      <c r="BM27" s="505"/>
      <c r="BN27" s="527" t="s">
        <v>122</v>
      </c>
      <c r="BO27" s="528"/>
      <c r="BP27" s="528"/>
      <c r="BQ27" s="528"/>
      <c r="BR27" s="528"/>
      <c r="BS27" s="528"/>
      <c r="BT27" s="528"/>
      <c r="BU27" s="529"/>
      <c r="BV27" s="527" t="s">
        <v>122</v>
      </c>
      <c r="BW27" s="528"/>
      <c r="BX27" s="528"/>
      <c r="BY27" s="528"/>
      <c r="BZ27" s="528"/>
      <c r="CA27" s="528"/>
      <c r="CB27" s="528"/>
      <c r="CC27" s="529"/>
      <c r="CD27" s="196"/>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2">
      <c r="A28" s="181"/>
      <c r="B28" s="579"/>
      <c r="C28" s="555"/>
      <c r="D28" s="556"/>
      <c r="E28" s="458" t="s">
        <v>173</v>
      </c>
      <c r="F28" s="438"/>
      <c r="G28" s="438"/>
      <c r="H28" s="438"/>
      <c r="I28" s="438"/>
      <c r="J28" s="438"/>
      <c r="K28" s="439"/>
      <c r="L28" s="459">
        <v>1</v>
      </c>
      <c r="M28" s="460"/>
      <c r="N28" s="460"/>
      <c r="O28" s="460"/>
      <c r="P28" s="502"/>
      <c r="Q28" s="459">
        <v>4560</v>
      </c>
      <c r="R28" s="460"/>
      <c r="S28" s="460"/>
      <c r="T28" s="460"/>
      <c r="U28" s="460"/>
      <c r="V28" s="502"/>
      <c r="W28" s="554"/>
      <c r="X28" s="555"/>
      <c r="Y28" s="556"/>
      <c r="Z28" s="458" t="s">
        <v>174</v>
      </c>
      <c r="AA28" s="438"/>
      <c r="AB28" s="438"/>
      <c r="AC28" s="438"/>
      <c r="AD28" s="438"/>
      <c r="AE28" s="438"/>
      <c r="AF28" s="438"/>
      <c r="AG28" s="439"/>
      <c r="AH28" s="459" t="s">
        <v>122</v>
      </c>
      <c r="AI28" s="460"/>
      <c r="AJ28" s="460"/>
      <c r="AK28" s="460"/>
      <c r="AL28" s="502"/>
      <c r="AM28" s="459" t="s">
        <v>122</v>
      </c>
      <c r="AN28" s="460"/>
      <c r="AO28" s="460"/>
      <c r="AP28" s="460"/>
      <c r="AQ28" s="460"/>
      <c r="AR28" s="502"/>
      <c r="AS28" s="459" t="s">
        <v>122</v>
      </c>
      <c r="AT28" s="460"/>
      <c r="AU28" s="460"/>
      <c r="AV28" s="460"/>
      <c r="AW28" s="460"/>
      <c r="AX28" s="461"/>
      <c r="AY28" s="562" t="s">
        <v>175</v>
      </c>
      <c r="AZ28" s="563"/>
      <c r="BA28" s="563"/>
      <c r="BB28" s="564"/>
      <c r="BC28" s="368" t="s">
        <v>46</v>
      </c>
      <c r="BD28" s="369"/>
      <c r="BE28" s="369"/>
      <c r="BF28" s="369"/>
      <c r="BG28" s="369"/>
      <c r="BH28" s="369"/>
      <c r="BI28" s="369"/>
      <c r="BJ28" s="369"/>
      <c r="BK28" s="369"/>
      <c r="BL28" s="369"/>
      <c r="BM28" s="370"/>
      <c r="BN28" s="371">
        <v>4603500</v>
      </c>
      <c r="BO28" s="372"/>
      <c r="BP28" s="372"/>
      <c r="BQ28" s="372"/>
      <c r="BR28" s="372"/>
      <c r="BS28" s="372"/>
      <c r="BT28" s="372"/>
      <c r="BU28" s="373"/>
      <c r="BV28" s="371">
        <v>4583961</v>
      </c>
      <c r="BW28" s="372"/>
      <c r="BX28" s="372"/>
      <c r="BY28" s="372"/>
      <c r="BZ28" s="372"/>
      <c r="CA28" s="372"/>
      <c r="CB28" s="372"/>
      <c r="CC28" s="373"/>
      <c r="CD28" s="194"/>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2">
      <c r="A29" s="181"/>
      <c r="B29" s="579"/>
      <c r="C29" s="555"/>
      <c r="D29" s="556"/>
      <c r="E29" s="458" t="s">
        <v>176</v>
      </c>
      <c r="F29" s="438"/>
      <c r="G29" s="438"/>
      <c r="H29" s="438"/>
      <c r="I29" s="438"/>
      <c r="J29" s="438"/>
      <c r="K29" s="439"/>
      <c r="L29" s="459">
        <v>20</v>
      </c>
      <c r="M29" s="460"/>
      <c r="N29" s="460"/>
      <c r="O29" s="460"/>
      <c r="P29" s="502"/>
      <c r="Q29" s="459">
        <v>4270</v>
      </c>
      <c r="R29" s="460"/>
      <c r="S29" s="460"/>
      <c r="T29" s="460"/>
      <c r="U29" s="460"/>
      <c r="V29" s="502"/>
      <c r="W29" s="557"/>
      <c r="X29" s="558"/>
      <c r="Y29" s="559"/>
      <c r="Z29" s="458" t="s">
        <v>177</v>
      </c>
      <c r="AA29" s="438"/>
      <c r="AB29" s="438"/>
      <c r="AC29" s="438"/>
      <c r="AD29" s="438"/>
      <c r="AE29" s="438"/>
      <c r="AF29" s="438"/>
      <c r="AG29" s="439"/>
      <c r="AH29" s="459">
        <v>638</v>
      </c>
      <c r="AI29" s="460"/>
      <c r="AJ29" s="460"/>
      <c r="AK29" s="460"/>
      <c r="AL29" s="502"/>
      <c r="AM29" s="459">
        <v>1970005</v>
      </c>
      <c r="AN29" s="460"/>
      <c r="AO29" s="460"/>
      <c r="AP29" s="460"/>
      <c r="AQ29" s="460"/>
      <c r="AR29" s="502"/>
      <c r="AS29" s="459">
        <v>3088</v>
      </c>
      <c r="AT29" s="460"/>
      <c r="AU29" s="460"/>
      <c r="AV29" s="460"/>
      <c r="AW29" s="460"/>
      <c r="AX29" s="461"/>
      <c r="AY29" s="565"/>
      <c r="AZ29" s="566"/>
      <c r="BA29" s="566"/>
      <c r="BB29" s="567"/>
      <c r="BC29" s="442" t="s">
        <v>178</v>
      </c>
      <c r="BD29" s="443"/>
      <c r="BE29" s="443"/>
      <c r="BF29" s="443"/>
      <c r="BG29" s="443"/>
      <c r="BH29" s="443"/>
      <c r="BI29" s="443"/>
      <c r="BJ29" s="443"/>
      <c r="BK29" s="443"/>
      <c r="BL29" s="443"/>
      <c r="BM29" s="444"/>
      <c r="BN29" s="408">
        <v>1764681</v>
      </c>
      <c r="BO29" s="409"/>
      <c r="BP29" s="409"/>
      <c r="BQ29" s="409"/>
      <c r="BR29" s="409"/>
      <c r="BS29" s="409"/>
      <c r="BT29" s="409"/>
      <c r="BU29" s="410"/>
      <c r="BV29" s="408">
        <v>1763391</v>
      </c>
      <c r="BW29" s="409"/>
      <c r="BX29" s="409"/>
      <c r="BY29" s="409"/>
      <c r="BZ29" s="409"/>
      <c r="CA29" s="409"/>
      <c r="CB29" s="409"/>
      <c r="CC29" s="410"/>
      <c r="CD29" s="196"/>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5">
      <c r="A30" s="181"/>
      <c r="B30" s="580"/>
      <c r="C30" s="581"/>
      <c r="D30" s="582"/>
      <c r="E30" s="462"/>
      <c r="F30" s="463"/>
      <c r="G30" s="463"/>
      <c r="H30" s="463"/>
      <c r="I30" s="463"/>
      <c r="J30" s="463"/>
      <c r="K30" s="464"/>
      <c r="L30" s="572"/>
      <c r="M30" s="573"/>
      <c r="N30" s="573"/>
      <c r="O30" s="573"/>
      <c r="P30" s="574"/>
      <c r="Q30" s="572"/>
      <c r="R30" s="573"/>
      <c r="S30" s="573"/>
      <c r="T30" s="573"/>
      <c r="U30" s="573"/>
      <c r="V30" s="574"/>
      <c r="W30" s="575" t="s">
        <v>179</v>
      </c>
      <c r="X30" s="576"/>
      <c r="Y30" s="576"/>
      <c r="Z30" s="576"/>
      <c r="AA30" s="576"/>
      <c r="AB30" s="576"/>
      <c r="AC30" s="576"/>
      <c r="AD30" s="576"/>
      <c r="AE30" s="576"/>
      <c r="AF30" s="576"/>
      <c r="AG30" s="577"/>
      <c r="AH30" s="535">
        <v>96.1</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5264801</v>
      </c>
      <c r="BO30" s="528"/>
      <c r="BP30" s="528"/>
      <c r="BQ30" s="528"/>
      <c r="BR30" s="528"/>
      <c r="BS30" s="528"/>
      <c r="BT30" s="528"/>
      <c r="BU30" s="529"/>
      <c r="BV30" s="527">
        <v>5217313</v>
      </c>
      <c r="BW30" s="528"/>
      <c r="BX30" s="528"/>
      <c r="BY30" s="528"/>
      <c r="BZ30" s="528"/>
      <c r="CA30" s="528"/>
      <c r="CB30" s="528"/>
      <c r="CC30" s="52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1" t="s">
        <v>180</v>
      </c>
      <c r="D32" s="571"/>
      <c r="E32" s="571"/>
      <c r="F32" s="571"/>
      <c r="G32" s="571"/>
      <c r="H32" s="571"/>
      <c r="I32" s="571"/>
      <c r="J32" s="571"/>
      <c r="K32" s="571"/>
      <c r="L32" s="571"/>
      <c r="M32" s="571"/>
      <c r="N32" s="571"/>
      <c r="O32" s="571"/>
      <c r="P32" s="571"/>
      <c r="Q32" s="571"/>
      <c r="R32" s="571"/>
      <c r="S32" s="571"/>
      <c r="U32" s="412" t="s">
        <v>181</v>
      </c>
      <c r="V32" s="412"/>
      <c r="W32" s="412"/>
      <c r="X32" s="412"/>
      <c r="Y32" s="412"/>
      <c r="Z32" s="412"/>
      <c r="AA32" s="412"/>
      <c r="AB32" s="412"/>
      <c r="AC32" s="412"/>
      <c r="AD32" s="412"/>
      <c r="AE32" s="412"/>
      <c r="AF32" s="412"/>
      <c r="AG32" s="412"/>
      <c r="AH32" s="412"/>
      <c r="AI32" s="412"/>
      <c r="AJ32" s="412"/>
      <c r="AK32" s="412"/>
      <c r="AM32" s="412" t="s">
        <v>182</v>
      </c>
      <c r="AN32" s="412"/>
      <c r="AO32" s="412"/>
      <c r="AP32" s="412"/>
      <c r="AQ32" s="412"/>
      <c r="AR32" s="412"/>
      <c r="AS32" s="412"/>
      <c r="AT32" s="412"/>
      <c r="AU32" s="412"/>
      <c r="AV32" s="412"/>
      <c r="AW32" s="412"/>
      <c r="AX32" s="412"/>
      <c r="AY32" s="412"/>
      <c r="AZ32" s="412"/>
      <c r="BA32" s="412"/>
      <c r="BB32" s="412"/>
      <c r="BC32" s="412"/>
      <c r="BE32" s="412" t="s">
        <v>183</v>
      </c>
      <c r="BF32" s="412"/>
      <c r="BG32" s="412"/>
      <c r="BH32" s="412"/>
      <c r="BI32" s="412"/>
      <c r="BJ32" s="412"/>
      <c r="BK32" s="412"/>
      <c r="BL32" s="412"/>
      <c r="BM32" s="412"/>
      <c r="BN32" s="412"/>
      <c r="BO32" s="412"/>
      <c r="BP32" s="412"/>
      <c r="BQ32" s="412"/>
      <c r="BR32" s="412"/>
      <c r="BS32" s="412"/>
      <c r="BT32" s="412"/>
      <c r="BU32" s="412"/>
      <c r="BW32" s="412" t="s">
        <v>184</v>
      </c>
      <c r="BX32" s="412"/>
      <c r="BY32" s="412"/>
      <c r="BZ32" s="412"/>
      <c r="CA32" s="412"/>
      <c r="CB32" s="412"/>
      <c r="CC32" s="412"/>
      <c r="CD32" s="412"/>
      <c r="CE32" s="412"/>
      <c r="CF32" s="412"/>
      <c r="CG32" s="412"/>
      <c r="CH32" s="412"/>
      <c r="CI32" s="412"/>
      <c r="CJ32" s="412"/>
      <c r="CK32" s="412"/>
      <c r="CL32" s="412"/>
      <c r="CM32" s="412"/>
      <c r="CO32" s="412" t="s">
        <v>185</v>
      </c>
      <c r="CP32" s="412"/>
      <c r="CQ32" s="412"/>
      <c r="CR32" s="412"/>
      <c r="CS32" s="412"/>
      <c r="CT32" s="412"/>
      <c r="CU32" s="412"/>
      <c r="CV32" s="412"/>
      <c r="CW32" s="412"/>
      <c r="CX32" s="412"/>
      <c r="CY32" s="412"/>
      <c r="CZ32" s="412"/>
      <c r="DA32" s="412"/>
      <c r="DB32" s="412"/>
      <c r="DC32" s="412"/>
      <c r="DD32" s="412"/>
      <c r="DE32" s="412"/>
      <c r="DI32" s="204"/>
    </row>
    <row r="33" spans="1:113" ht="13.5" customHeight="1" x14ac:dyDescent="0.2">
      <c r="A33" s="181"/>
      <c r="B33" s="205"/>
      <c r="C33" s="432" t="s">
        <v>186</v>
      </c>
      <c r="D33" s="432"/>
      <c r="E33" s="397" t="s">
        <v>187</v>
      </c>
      <c r="F33" s="397"/>
      <c r="G33" s="397"/>
      <c r="H33" s="397"/>
      <c r="I33" s="397"/>
      <c r="J33" s="397"/>
      <c r="K33" s="397"/>
      <c r="L33" s="397"/>
      <c r="M33" s="397"/>
      <c r="N33" s="397"/>
      <c r="O33" s="397"/>
      <c r="P33" s="397"/>
      <c r="Q33" s="397"/>
      <c r="R33" s="397"/>
      <c r="S33" s="397"/>
      <c r="T33" s="206"/>
      <c r="U33" s="432" t="s">
        <v>186</v>
      </c>
      <c r="V33" s="432"/>
      <c r="W33" s="397" t="s">
        <v>187</v>
      </c>
      <c r="X33" s="397"/>
      <c r="Y33" s="397"/>
      <c r="Z33" s="397"/>
      <c r="AA33" s="397"/>
      <c r="AB33" s="397"/>
      <c r="AC33" s="397"/>
      <c r="AD33" s="397"/>
      <c r="AE33" s="397"/>
      <c r="AF33" s="397"/>
      <c r="AG33" s="397"/>
      <c r="AH33" s="397"/>
      <c r="AI33" s="397"/>
      <c r="AJ33" s="397"/>
      <c r="AK33" s="397"/>
      <c r="AL33" s="206"/>
      <c r="AM33" s="432" t="s">
        <v>186</v>
      </c>
      <c r="AN33" s="432"/>
      <c r="AO33" s="397" t="s">
        <v>187</v>
      </c>
      <c r="AP33" s="397"/>
      <c r="AQ33" s="397"/>
      <c r="AR33" s="397"/>
      <c r="AS33" s="397"/>
      <c r="AT33" s="397"/>
      <c r="AU33" s="397"/>
      <c r="AV33" s="397"/>
      <c r="AW33" s="397"/>
      <c r="AX33" s="397"/>
      <c r="AY33" s="397"/>
      <c r="AZ33" s="397"/>
      <c r="BA33" s="397"/>
      <c r="BB33" s="397"/>
      <c r="BC33" s="397"/>
      <c r="BD33" s="207"/>
      <c r="BE33" s="397" t="s">
        <v>188</v>
      </c>
      <c r="BF33" s="397"/>
      <c r="BG33" s="397" t="s">
        <v>189</v>
      </c>
      <c r="BH33" s="397"/>
      <c r="BI33" s="397"/>
      <c r="BJ33" s="397"/>
      <c r="BK33" s="397"/>
      <c r="BL33" s="397"/>
      <c r="BM33" s="397"/>
      <c r="BN33" s="397"/>
      <c r="BO33" s="397"/>
      <c r="BP33" s="397"/>
      <c r="BQ33" s="397"/>
      <c r="BR33" s="397"/>
      <c r="BS33" s="397"/>
      <c r="BT33" s="397"/>
      <c r="BU33" s="397"/>
      <c r="BV33" s="207"/>
      <c r="BW33" s="432" t="s">
        <v>188</v>
      </c>
      <c r="BX33" s="432"/>
      <c r="BY33" s="397" t="s">
        <v>190</v>
      </c>
      <c r="BZ33" s="397"/>
      <c r="CA33" s="397"/>
      <c r="CB33" s="397"/>
      <c r="CC33" s="397"/>
      <c r="CD33" s="397"/>
      <c r="CE33" s="397"/>
      <c r="CF33" s="397"/>
      <c r="CG33" s="397"/>
      <c r="CH33" s="397"/>
      <c r="CI33" s="397"/>
      <c r="CJ33" s="397"/>
      <c r="CK33" s="397"/>
      <c r="CL33" s="397"/>
      <c r="CM33" s="397"/>
      <c r="CN33" s="206"/>
      <c r="CO33" s="432" t="s">
        <v>186</v>
      </c>
      <c r="CP33" s="432"/>
      <c r="CQ33" s="397" t="s">
        <v>191</v>
      </c>
      <c r="CR33" s="397"/>
      <c r="CS33" s="397"/>
      <c r="CT33" s="397"/>
      <c r="CU33" s="397"/>
      <c r="CV33" s="397"/>
      <c r="CW33" s="397"/>
      <c r="CX33" s="397"/>
      <c r="CY33" s="397"/>
      <c r="CZ33" s="397"/>
      <c r="DA33" s="397"/>
      <c r="DB33" s="397"/>
      <c r="DC33" s="397"/>
      <c r="DD33" s="397"/>
      <c r="DE33" s="397"/>
      <c r="DF33" s="206"/>
      <c r="DG33" s="597" t="s">
        <v>192</v>
      </c>
      <c r="DH33" s="597"/>
      <c r="DI33" s="208"/>
    </row>
    <row r="34" spans="1:113" ht="32.25" customHeight="1" x14ac:dyDescent="0.2">
      <c r="A34" s="181"/>
      <c r="B34" s="205"/>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1"/>
      <c r="U34" s="598">
        <f>IF(W34="","",MAX(C34:D43)+1)</f>
        <v>2</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81"/>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81"/>
      <c r="BE34" s="598" t="str">
        <f>IF(BG34="","",MAX(C34:D43,U34:V43,AM34:AN43)+1)</f>
        <v/>
      </c>
      <c r="BF34" s="598"/>
      <c r="BG34" s="599"/>
      <c r="BH34" s="599"/>
      <c r="BI34" s="599"/>
      <c r="BJ34" s="599"/>
      <c r="BK34" s="599"/>
      <c r="BL34" s="599"/>
      <c r="BM34" s="599"/>
      <c r="BN34" s="599"/>
      <c r="BO34" s="599"/>
      <c r="BP34" s="599"/>
      <c r="BQ34" s="599"/>
      <c r="BR34" s="599"/>
      <c r="BS34" s="599"/>
      <c r="BT34" s="599"/>
      <c r="BU34" s="599"/>
      <c r="BV34" s="181"/>
      <c r="BW34" s="598">
        <f>IF(BY34="","",MAX(C34:D43,U34:V43,AM34:AN43,BE34:BF43)+1)</f>
        <v>8</v>
      </c>
      <c r="BX34" s="598"/>
      <c r="BY34" s="599" t="str">
        <f>IF('各会計、関係団体の財政状況及び健全化判断比率'!B68="","",'各会計、関係団体の財政状況及び健全化判断比率'!B68)</f>
        <v>富山県市町村管理組合（一般会計）</v>
      </c>
      <c r="BZ34" s="599"/>
      <c r="CA34" s="599"/>
      <c r="CB34" s="599"/>
      <c r="CC34" s="599"/>
      <c r="CD34" s="599"/>
      <c r="CE34" s="599"/>
      <c r="CF34" s="599"/>
      <c r="CG34" s="599"/>
      <c r="CH34" s="599"/>
      <c r="CI34" s="599"/>
      <c r="CJ34" s="599"/>
      <c r="CK34" s="599"/>
      <c r="CL34" s="599"/>
      <c r="CM34" s="599"/>
      <c r="CN34" s="181"/>
      <c r="CO34" s="598">
        <f>IF(CQ34="","",MAX(C34:D43,U34:V43,AM34:AN43,BE34:BF43,BW34:BX43)+1)</f>
        <v>13</v>
      </c>
      <c r="CP34" s="598"/>
      <c r="CQ34" s="599" t="str">
        <f>IF('各会計、関係団体の財政状況及び健全化判断比率'!BS7="","",'各会計、関係団体の財政状況及び健全化判断比率'!BS7)</f>
        <v>（公財）射水市体育協会</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8"/>
    </row>
    <row r="35" spans="1:113" ht="32.25" customHeight="1" x14ac:dyDescent="0.2">
      <c r="A35" s="181"/>
      <c r="B35" s="205"/>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81"/>
      <c r="U35" s="598">
        <f>IF(W35="","",U34+1)</f>
        <v>3</v>
      </c>
      <c r="V35" s="598"/>
      <c r="W35" s="599" t="str">
        <f>IF('各会計、関係団体の財政状況及び健全化判断比率'!B29="","",'各会計、関係団体の財政状況及び健全化判断比率'!B29)</f>
        <v>後期高齢者医療事業</v>
      </c>
      <c r="X35" s="599"/>
      <c r="Y35" s="599"/>
      <c r="Z35" s="599"/>
      <c r="AA35" s="599"/>
      <c r="AB35" s="599"/>
      <c r="AC35" s="599"/>
      <c r="AD35" s="599"/>
      <c r="AE35" s="599"/>
      <c r="AF35" s="599"/>
      <c r="AG35" s="599"/>
      <c r="AH35" s="599"/>
      <c r="AI35" s="599"/>
      <c r="AJ35" s="599"/>
      <c r="AK35" s="599"/>
      <c r="AL35" s="181"/>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81"/>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1"/>
      <c r="BW35" s="598">
        <f t="shared" ref="BW35:BW43" si="2">IF(BY35="","",BW34+1)</f>
        <v>9</v>
      </c>
      <c r="BX35" s="598"/>
      <c r="BY35" s="599" t="str">
        <f>IF('各会計、関係団体の財政状況及び健全化判断比率'!B69="","",'各会計、関係団体の財政状況及び健全化判断比率'!B69)</f>
        <v>富山県市町村総合管理組合（一般会計）</v>
      </c>
      <c r="BZ35" s="599"/>
      <c r="CA35" s="599"/>
      <c r="CB35" s="599"/>
      <c r="CC35" s="599"/>
      <c r="CD35" s="599"/>
      <c r="CE35" s="599"/>
      <c r="CF35" s="599"/>
      <c r="CG35" s="599"/>
      <c r="CH35" s="599"/>
      <c r="CI35" s="599"/>
      <c r="CJ35" s="599"/>
      <c r="CK35" s="599"/>
      <c r="CL35" s="599"/>
      <c r="CM35" s="599"/>
      <c r="CN35" s="181"/>
      <c r="CO35" s="598">
        <f t="shared" ref="CO35:CO43" si="3">IF(CQ35="","",CO34+1)</f>
        <v>14</v>
      </c>
      <c r="CP35" s="598"/>
      <c r="CQ35" s="599" t="str">
        <f>IF('各会計、関係団体の財政状況及び健全化判断比率'!BS8="","",'各会計、関係団体の財政状況及び健全化判断比率'!BS8)</f>
        <v>射水市土地開発公社</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v>
      </c>
      <c r="DH35" s="600"/>
      <c r="DI35" s="208"/>
    </row>
    <row r="36" spans="1:113" ht="32.25" customHeight="1" x14ac:dyDescent="0.2">
      <c r="A36" s="181"/>
      <c r="B36" s="205"/>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1"/>
      <c r="U36" s="598">
        <f t="shared" ref="U36:U43" si="4">IF(W36="","",U35+1)</f>
        <v>4</v>
      </c>
      <c r="V36" s="598"/>
      <c r="W36" s="599" t="str">
        <f>IF('各会計、関係団体の財政状況及び健全化判断比率'!B30="","",'各会計、関係団体の財政状況及び健全化判断比率'!B30)</f>
        <v>介護保険事業</v>
      </c>
      <c r="X36" s="599"/>
      <c r="Y36" s="599"/>
      <c r="Z36" s="599"/>
      <c r="AA36" s="599"/>
      <c r="AB36" s="599"/>
      <c r="AC36" s="599"/>
      <c r="AD36" s="599"/>
      <c r="AE36" s="599"/>
      <c r="AF36" s="599"/>
      <c r="AG36" s="599"/>
      <c r="AH36" s="599"/>
      <c r="AI36" s="599"/>
      <c r="AJ36" s="599"/>
      <c r="AK36" s="599"/>
      <c r="AL36" s="181"/>
      <c r="AM36" s="598">
        <f t="shared" si="0"/>
        <v>7</v>
      </c>
      <c r="AN36" s="598"/>
      <c r="AO36" s="599" t="str">
        <f>IF('各会計、関係団体の財政状況及び健全化判断比率'!B33="","",'各会計、関係団体の財政状況及び健全化判断比率'!B33)</f>
        <v>病院事業会計</v>
      </c>
      <c r="AP36" s="599"/>
      <c r="AQ36" s="599"/>
      <c r="AR36" s="599"/>
      <c r="AS36" s="599"/>
      <c r="AT36" s="599"/>
      <c r="AU36" s="599"/>
      <c r="AV36" s="599"/>
      <c r="AW36" s="599"/>
      <c r="AX36" s="599"/>
      <c r="AY36" s="599"/>
      <c r="AZ36" s="599"/>
      <c r="BA36" s="599"/>
      <c r="BB36" s="599"/>
      <c r="BC36" s="599"/>
      <c r="BD36" s="181"/>
      <c r="BE36" s="598" t="str">
        <f t="shared" si="1"/>
        <v/>
      </c>
      <c r="BF36" s="598"/>
      <c r="BG36" s="599"/>
      <c r="BH36" s="599"/>
      <c r="BI36" s="599"/>
      <c r="BJ36" s="599"/>
      <c r="BK36" s="599"/>
      <c r="BL36" s="599"/>
      <c r="BM36" s="599"/>
      <c r="BN36" s="599"/>
      <c r="BO36" s="599"/>
      <c r="BP36" s="599"/>
      <c r="BQ36" s="599"/>
      <c r="BR36" s="599"/>
      <c r="BS36" s="599"/>
      <c r="BT36" s="599"/>
      <c r="BU36" s="599"/>
      <c r="BV36" s="181"/>
      <c r="BW36" s="598">
        <f t="shared" si="2"/>
        <v>10</v>
      </c>
      <c r="BX36" s="598"/>
      <c r="BY36" s="599" t="str">
        <f>IF('各会計、関係団体の財政状況及び健全化判断比率'!B70="","",'各会計、関係団体の財政状況及び健全化判断比率'!B70)</f>
        <v>庄川水害予防組合（一般会計）</v>
      </c>
      <c r="BZ36" s="599"/>
      <c r="CA36" s="599"/>
      <c r="CB36" s="599"/>
      <c r="CC36" s="599"/>
      <c r="CD36" s="599"/>
      <c r="CE36" s="599"/>
      <c r="CF36" s="599"/>
      <c r="CG36" s="599"/>
      <c r="CH36" s="599"/>
      <c r="CI36" s="599"/>
      <c r="CJ36" s="599"/>
      <c r="CK36" s="599"/>
      <c r="CL36" s="599"/>
      <c r="CM36" s="599"/>
      <c r="CN36" s="181"/>
      <c r="CO36" s="598">
        <f t="shared" si="3"/>
        <v>15</v>
      </c>
      <c r="CP36" s="598"/>
      <c r="CQ36" s="599" t="str">
        <f>IF('各会計、関係団体の財政状況及び健全化判断比率'!BS9="","",'各会計、関係団体の財政状況及び健全化判断比率'!BS9)</f>
        <v>（一財）射水市公園等管理業務公社</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8"/>
    </row>
    <row r="37" spans="1:113" ht="32.25" customHeight="1" x14ac:dyDescent="0.2">
      <c r="A37" s="181"/>
      <c r="B37" s="205"/>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1"/>
      <c r="U37" s="598" t="str">
        <f t="shared" si="4"/>
        <v/>
      </c>
      <c r="V37" s="598"/>
      <c r="W37" s="599"/>
      <c r="X37" s="599"/>
      <c r="Y37" s="599"/>
      <c r="Z37" s="599"/>
      <c r="AA37" s="599"/>
      <c r="AB37" s="599"/>
      <c r="AC37" s="599"/>
      <c r="AD37" s="599"/>
      <c r="AE37" s="599"/>
      <c r="AF37" s="599"/>
      <c r="AG37" s="599"/>
      <c r="AH37" s="599"/>
      <c r="AI37" s="599"/>
      <c r="AJ37" s="599"/>
      <c r="AK37" s="599"/>
      <c r="AL37" s="181"/>
      <c r="AM37" s="598" t="str">
        <f t="shared" si="0"/>
        <v/>
      </c>
      <c r="AN37" s="598"/>
      <c r="AO37" s="599"/>
      <c r="AP37" s="599"/>
      <c r="AQ37" s="599"/>
      <c r="AR37" s="599"/>
      <c r="AS37" s="599"/>
      <c r="AT37" s="599"/>
      <c r="AU37" s="599"/>
      <c r="AV37" s="599"/>
      <c r="AW37" s="599"/>
      <c r="AX37" s="599"/>
      <c r="AY37" s="599"/>
      <c r="AZ37" s="599"/>
      <c r="BA37" s="599"/>
      <c r="BB37" s="599"/>
      <c r="BC37" s="599"/>
      <c r="BD37" s="181"/>
      <c r="BE37" s="598" t="str">
        <f t="shared" si="1"/>
        <v/>
      </c>
      <c r="BF37" s="598"/>
      <c r="BG37" s="599"/>
      <c r="BH37" s="599"/>
      <c r="BI37" s="599"/>
      <c r="BJ37" s="599"/>
      <c r="BK37" s="599"/>
      <c r="BL37" s="599"/>
      <c r="BM37" s="599"/>
      <c r="BN37" s="599"/>
      <c r="BO37" s="599"/>
      <c r="BP37" s="599"/>
      <c r="BQ37" s="599"/>
      <c r="BR37" s="599"/>
      <c r="BS37" s="599"/>
      <c r="BT37" s="599"/>
      <c r="BU37" s="599"/>
      <c r="BV37" s="181"/>
      <c r="BW37" s="598">
        <f t="shared" si="2"/>
        <v>11</v>
      </c>
      <c r="BX37" s="598"/>
      <c r="BY37" s="599" t="str">
        <f>IF('各会計、関係団体の財政状況及び健全化判断比率'!B71="","",'各会計、関係団体の財政状況及び健全化判断比率'!B71)</f>
        <v>富山県後期高齢者医療広域連合（一般会計）</v>
      </c>
      <c r="BZ37" s="599"/>
      <c r="CA37" s="599"/>
      <c r="CB37" s="599"/>
      <c r="CC37" s="599"/>
      <c r="CD37" s="599"/>
      <c r="CE37" s="599"/>
      <c r="CF37" s="599"/>
      <c r="CG37" s="599"/>
      <c r="CH37" s="599"/>
      <c r="CI37" s="599"/>
      <c r="CJ37" s="599"/>
      <c r="CK37" s="599"/>
      <c r="CL37" s="599"/>
      <c r="CM37" s="599"/>
      <c r="CN37" s="181"/>
      <c r="CO37" s="598">
        <f t="shared" si="3"/>
        <v>16</v>
      </c>
      <c r="CP37" s="598"/>
      <c r="CQ37" s="599" t="str">
        <f>IF('各会計、関係団体の財政状況及び健全化判断比率'!BS10="","",'各会計、関係団体の財政状況及び健全化判断比率'!BS10)</f>
        <v>（公財）射水市絵本文化振興財団</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8"/>
    </row>
    <row r="38" spans="1:113" ht="32.25" customHeight="1" x14ac:dyDescent="0.2">
      <c r="A38" s="181"/>
      <c r="B38" s="205"/>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1"/>
      <c r="U38" s="598" t="str">
        <f t="shared" si="4"/>
        <v/>
      </c>
      <c r="V38" s="598"/>
      <c r="W38" s="599"/>
      <c r="X38" s="599"/>
      <c r="Y38" s="599"/>
      <c r="Z38" s="599"/>
      <c r="AA38" s="599"/>
      <c r="AB38" s="599"/>
      <c r="AC38" s="599"/>
      <c r="AD38" s="599"/>
      <c r="AE38" s="599"/>
      <c r="AF38" s="599"/>
      <c r="AG38" s="599"/>
      <c r="AH38" s="599"/>
      <c r="AI38" s="599"/>
      <c r="AJ38" s="599"/>
      <c r="AK38" s="599"/>
      <c r="AL38" s="181"/>
      <c r="AM38" s="598" t="str">
        <f t="shared" si="0"/>
        <v/>
      </c>
      <c r="AN38" s="598"/>
      <c r="AO38" s="599"/>
      <c r="AP38" s="599"/>
      <c r="AQ38" s="599"/>
      <c r="AR38" s="599"/>
      <c r="AS38" s="599"/>
      <c r="AT38" s="599"/>
      <c r="AU38" s="599"/>
      <c r="AV38" s="599"/>
      <c r="AW38" s="599"/>
      <c r="AX38" s="599"/>
      <c r="AY38" s="599"/>
      <c r="AZ38" s="599"/>
      <c r="BA38" s="599"/>
      <c r="BB38" s="599"/>
      <c r="BC38" s="599"/>
      <c r="BD38" s="181"/>
      <c r="BE38" s="598" t="str">
        <f t="shared" si="1"/>
        <v/>
      </c>
      <c r="BF38" s="598"/>
      <c r="BG38" s="599"/>
      <c r="BH38" s="599"/>
      <c r="BI38" s="599"/>
      <c r="BJ38" s="599"/>
      <c r="BK38" s="599"/>
      <c r="BL38" s="599"/>
      <c r="BM38" s="599"/>
      <c r="BN38" s="599"/>
      <c r="BO38" s="599"/>
      <c r="BP38" s="599"/>
      <c r="BQ38" s="599"/>
      <c r="BR38" s="599"/>
      <c r="BS38" s="599"/>
      <c r="BT38" s="599"/>
      <c r="BU38" s="599"/>
      <c r="BV38" s="181"/>
      <c r="BW38" s="598">
        <f t="shared" si="2"/>
        <v>12</v>
      </c>
      <c r="BX38" s="598"/>
      <c r="BY38" s="599" t="str">
        <f>IF('各会計、関係団体の財政状況及び健全化判断比率'!B72="","",'各会計、関係団体の財政状況及び健全化判断比率'!B72)</f>
        <v>富山県後期高齢者利用広域連合（特別会計）</v>
      </c>
      <c r="BZ38" s="599"/>
      <c r="CA38" s="599"/>
      <c r="CB38" s="599"/>
      <c r="CC38" s="599"/>
      <c r="CD38" s="599"/>
      <c r="CE38" s="599"/>
      <c r="CF38" s="599"/>
      <c r="CG38" s="599"/>
      <c r="CH38" s="599"/>
      <c r="CI38" s="599"/>
      <c r="CJ38" s="599"/>
      <c r="CK38" s="599"/>
      <c r="CL38" s="599"/>
      <c r="CM38" s="599"/>
      <c r="CN38" s="181"/>
      <c r="CO38" s="598">
        <f t="shared" si="3"/>
        <v>17</v>
      </c>
      <c r="CP38" s="598"/>
      <c r="CQ38" s="599" t="str">
        <f>IF('各会計、関係団体の財政状況及び健全化判断比率'!BS11="","",'各会計、関係団体の財政状況及び健全化判断比率'!BS11)</f>
        <v>（公財）射水市文化振興財団</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8"/>
    </row>
    <row r="39" spans="1:113" ht="32.25" customHeight="1" x14ac:dyDescent="0.2">
      <c r="A39" s="181"/>
      <c r="B39" s="205"/>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1"/>
      <c r="U39" s="598" t="str">
        <f t="shared" si="4"/>
        <v/>
      </c>
      <c r="V39" s="598"/>
      <c r="W39" s="599"/>
      <c r="X39" s="599"/>
      <c r="Y39" s="599"/>
      <c r="Z39" s="599"/>
      <c r="AA39" s="599"/>
      <c r="AB39" s="599"/>
      <c r="AC39" s="599"/>
      <c r="AD39" s="599"/>
      <c r="AE39" s="599"/>
      <c r="AF39" s="599"/>
      <c r="AG39" s="599"/>
      <c r="AH39" s="599"/>
      <c r="AI39" s="599"/>
      <c r="AJ39" s="599"/>
      <c r="AK39" s="599"/>
      <c r="AL39" s="181"/>
      <c r="AM39" s="598" t="str">
        <f t="shared" si="0"/>
        <v/>
      </c>
      <c r="AN39" s="598"/>
      <c r="AO39" s="599"/>
      <c r="AP39" s="599"/>
      <c r="AQ39" s="599"/>
      <c r="AR39" s="599"/>
      <c r="AS39" s="599"/>
      <c r="AT39" s="599"/>
      <c r="AU39" s="599"/>
      <c r="AV39" s="599"/>
      <c r="AW39" s="599"/>
      <c r="AX39" s="599"/>
      <c r="AY39" s="599"/>
      <c r="AZ39" s="599"/>
      <c r="BA39" s="599"/>
      <c r="BB39" s="599"/>
      <c r="BC39" s="599"/>
      <c r="BD39" s="181"/>
      <c r="BE39" s="598" t="str">
        <f t="shared" si="1"/>
        <v/>
      </c>
      <c r="BF39" s="598"/>
      <c r="BG39" s="599"/>
      <c r="BH39" s="599"/>
      <c r="BI39" s="599"/>
      <c r="BJ39" s="599"/>
      <c r="BK39" s="599"/>
      <c r="BL39" s="599"/>
      <c r="BM39" s="599"/>
      <c r="BN39" s="599"/>
      <c r="BO39" s="599"/>
      <c r="BP39" s="599"/>
      <c r="BQ39" s="599"/>
      <c r="BR39" s="599"/>
      <c r="BS39" s="599"/>
      <c r="BT39" s="599"/>
      <c r="BU39" s="599"/>
      <c r="BV39" s="181"/>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81"/>
      <c r="CO39" s="598">
        <f t="shared" si="3"/>
        <v>18</v>
      </c>
      <c r="CP39" s="598"/>
      <c r="CQ39" s="599" t="str">
        <f>IF('各会計、関係団体の財政状況及び健全化判断比率'!BS12="","",'各会計、関係団体の財政状況及び健全化判断比率'!BS12)</f>
        <v>（公財）とやま国際センター</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8"/>
    </row>
    <row r="40" spans="1:113" ht="32.25" customHeight="1" x14ac:dyDescent="0.2">
      <c r="A40" s="181"/>
      <c r="B40" s="205"/>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1"/>
      <c r="U40" s="598" t="str">
        <f t="shared" si="4"/>
        <v/>
      </c>
      <c r="V40" s="598"/>
      <c r="W40" s="599"/>
      <c r="X40" s="599"/>
      <c r="Y40" s="599"/>
      <c r="Z40" s="599"/>
      <c r="AA40" s="599"/>
      <c r="AB40" s="599"/>
      <c r="AC40" s="599"/>
      <c r="AD40" s="599"/>
      <c r="AE40" s="599"/>
      <c r="AF40" s="599"/>
      <c r="AG40" s="599"/>
      <c r="AH40" s="599"/>
      <c r="AI40" s="599"/>
      <c r="AJ40" s="599"/>
      <c r="AK40" s="599"/>
      <c r="AL40" s="181"/>
      <c r="AM40" s="598" t="str">
        <f t="shared" si="0"/>
        <v/>
      </c>
      <c r="AN40" s="598"/>
      <c r="AO40" s="599"/>
      <c r="AP40" s="599"/>
      <c r="AQ40" s="599"/>
      <c r="AR40" s="599"/>
      <c r="AS40" s="599"/>
      <c r="AT40" s="599"/>
      <c r="AU40" s="599"/>
      <c r="AV40" s="599"/>
      <c r="AW40" s="599"/>
      <c r="AX40" s="599"/>
      <c r="AY40" s="599"/>
      <c r="AZ40" s="599"/>
      <c r="BA40" s="599"/>
      <c r="BB40" s="599"/>
      <c r="BC40" s="599"/>
      <c r="BD40" s="181"/>
      <c r="BE40" s="598" t="str">
        <f t="shared" si="1"/>
        <v/>
      </c>
      <c r="BF40" s="598"/>
      <c r="BG40" s="599"/>
      <c r="BH40" s="599"/>
      <c r="BI40" s="599"/>
      <c r="BJ40" s="599"/>
      <c r="BK40" s="599"/>
      <c r="BL40" s="599"/>
      <c r="BM40" s="599"/>
      <c r="BN40" s="599"/>
      <c r="BO40" s="599"/>
      <c r="BP40" s="599"/>
      <c r="BQ40" s="599"/>
      <c r="BR40" s="599"/>
      <c r="BS40" s="599"/>
      <c r="BT40" s="599"/>
      <c r="BU40" s="599"/>
      <c r="BV40" s="181"/>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81"/>
      <c r="CO40" s="598">
        <f t="shared" si="3"/>
        <v>19</v>
      </c>
      <c r="CP40" s="598"/>
      <c r="CQ40" s="599" t="str">
        <f>IF('各会計、関係団体の財政状況及び健全化判断比率'!BS13="","",'各会計、関係団体の財政状況及び健全化判断比率'!BS13)</f>
        <v>（公財）伏木富山港・海王丸財団</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8"/>
    </row>
    <row r="41" spans="1:113" ht="32.25" customHeight="1" x14ac:dyDescent="0.2">
      <c r="A41" s="181"/>
      <c r="B41" s="205"/>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1"/>
      <c r="U41" s="598" t="str">
        <f t="shared" si="4"/>
        <v/>
      </c>
      <c r="V41" s="598"/>
      <c r="W41" s="599"/>
      <c r="X41" s="599"/>
      <c r="Y41" s="599"/>
      <c r="Z41" s="599"/>
      <c r="AA41" s="599"/>
      <c r="AB41" s="599"/>
      <c r="AC41" s="599"/>
      <c r="AD41" s="599"/>
      <c r="AE41" s="599"/>
      <c r="AF41" s="599"/>
      <c r="AG41" s="599"/>
      <c r="AH41" s="599"/>
      <c r="AI41" s="599"/>
      <c r="AJ41" s="599"/>
      <c r="AK41" s="599"/>
      <c r="AL41" s="181"/>
      <c r="AM41" s="598" t="str">
        <f t="shared" si="0"/>
        <v/>
      </c>
      <c r="AN41" s="598"/>
      <c r="AO41" s="599"/>
      <c r="AP41" s="599"/>
      <c r="AQ41" s="599"/>
      <c r="AR41" s="599"/>
      <c r="AS41" s="599"/>
      <c r="AT41" s="599"/>
      <c r="AU41" s="599"/>
      <c r="AV41" s="599"/>
      <c r="AW41" s="599"/>
      <c r="AX41" s="599"/>
      <c r="AY41" s="599"/>
      <c r="AZ41" s="599"/>
      <c r="BA41" s="599"/>
      <c r="BB41" s="599"/>
      <c r="BC41" s="599"/>
      <c r="BD41" s="181"/>
      <c r="BE41" s="598" t="str">
        <f t="shared" si="1"/>
        <v/>
      </c>
      <c r="BF41" s="598"/>
      <c r="BG41" s="599"/>
      <c r="BH41" s="599"/>
      <c r="BI41" s="599"/>
      <c r="BJ41" s="599"/>
      <c r="BK41" s="599"/>
      <c r="BL41" s="599"/>
      <c r="BM41" s="599"/>
      <c r="BN41" s="599"/>
      <c r="BO41" s="599"/>
      <c r="BP41" s="599"/>
      <c r="BQ41" s="599"/>
      <c r="BR41" s="599"/>
      <c r="BS41" s="599"/>
      <c r="BT41" s="599"/>
      <c r="BU41" s="599"/>
      <c r="BV41" s="181"/>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81"/>
      <c r="CO41" s="598">
        <f t="shared" si="3"/>
        <v>20</v>
      </c>
      <c r="CP41" s="598"/>
      <c r="CQ41" s="599" t="str">
        <f>IF('各会計、関係団体の財政状況及び健全化判断比率'!BS14="","",'各会計、関係団体の財政状況及び健全化判断比率'!BS14)</f>
        <v>万葉線（株）</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8"/>
    </row>
    <row r="42" spans="1:113" ht="32.25" customHeight="1" x14ac:dyDescent="0.2">
      <c r="B42" s="205"/>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1"/>
      <c r="U42" s="598" t="str">
        <f t="shared" si="4"/>
        <v/>
      </c>
      <c r="V42" s="598"/>
      <c r="W42" s="599"/>
      <c r="X42" s="599"/>
      <c r="Y42" s="599"/>
      <c r="Z42" s="599"/>
      <c r="AA42" s="599"/>
      <c r="AB42" s="599"/>
      <c r="AC42" s="599"/>
      <c r="AD42" s="599"/>
      <c r="AE42" s="599"/>
      <c r="AF42" s="599"/>
      <c r="AG42" s="599"/>
      <c r="AH42" s="599"/>
      <c r="AI42" s="599"/>
      <c r="AJ42" s="599"/>
      <c r="AK42" s="599"/>
      <c r="AL42" s="181"/>
      <c r="AM42" s="598" t="str">
        <f t="shared" si="0"/>
        <v/>
      </c>
      <c r="AN42" s="598"/>
      <c r="AO42" s="599"/>
      <c r="AP42" s="599"/>
      <c r="AQ42" s="599"/>
      <c r="AR42" s="599"/>
      <c r="AS42" s="599"/>
      <c r="AT42" s="599"/>
      <c r="AU42" s="599"/>
      <c r="AV42" s="599"/>
      <c r="AW42" s="599"/>
      <c r="AX42" s="599"/>
      <c r="AY42" s="599"/>
      <c r="AZ42" s="599"/>
      <c r="BA42" s="599"/>
      <c r="BB42" s="599"/>
      <c r="BC42" s="599"/>
      <c r="BD42" s="181"/>
      <c r="BE42" s="598" t="str">
        <f t="shared" si="1"/>
        <v/>
      </c>
      <c r="BF42" s="598"/>
      <c r="BG42" s="599"/>
      <c r="BH42" s="599"/>
      <c r="BI42" s="599"/>
      <c r="BJ42" s="599"/>
      <c r="BK42" s="599"/>
      <c r="BL42" s="599"/>
      <c r="BM42" s="599"/>
      <c r="BN42" s="599"/>
      <c r="BO42" s="599"/>
      <c r="BP42" s="599"/>
      <c r="BQ42" s="599"/>
      <c r="BR42" s="599"/>
      <c r="BS42" s="599"/>
      <c r="BT42" s="599"/>
      <c r="BU42" s="599"/>
      <c r="BV42" s="181"/>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81"/>
      <c r="CO42" s="598">
        <f t="shared" si="3"/>
        <v>21</v>
      </c>
      <c r="CP42" s="598"/>
      <c r="CQ42" s="599" t="str">
        <f>IF('各会計、関係団体の財政状況及び健全化判断比率'!BS15="","",'各会計、関係団体の財政状況及び健全化判断比率'!BS15)</f>
        <v>（福）小杉福祉会</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v>
      </c>
      <c r="DH42" s="600"/>
      <c r="DI42" s="208"/>
    </row>
    <row r="43" spans="1:113" ht="32.25" customHeight="1" x14ac:dyDescent="0.2">
      <c r="B43" s="205"/>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1"/>
      <c r="U43" s="598" t="str">
        <f t="shared" si="4"/>
        <v/>
      </c>
      <c r="V43" s="598"/>
      <c r="W43" s="599"/>
      <c r="X43" s="599"/>
      <c r="Y43" s="599"/>
      <c r="Z43" s="599"/>
      <c r="AA43" s="599"/>
      <c r="AB43" s="599"/>
      <c r="AC43" s="599"/>
      <c r="AD43" s="599"/>
      <c r="AE43" s="599"/>
      <c r="AF43" s="599"/>
      <c r="AG43" s="599"/>
      <c r="AH43" s="599"/>
      <c r="AI43" s="599"/>
      <c r="AJ43" s="599"/>
      <c r="AK43" s="599"/>
      <c r="AL43" s="181"/>
      <c r="AM43" s="598" t="str">
        <f t="shared" si="0"/>
        <v/>
      </c>
      <c r="AN43" s="598"/>
      <c r="AO43" s="599"/>
      <c r="AP43" s="599"/>
      <c r="AQ43" s="599"/>
      <c r="AR43" s="599"/>
      <c r="AS43" s="599"/>
      <c r="AT43" s="599"/>
      <c r="AU43" s="599"/>
      <c r="AV43" s="599"/>
      <c r="AW43" s="599"/>
      <c r="AX43" s="599"/>
      <c r="AY43" s="599"/>
      <c r="AZ43" s="599"/>
      <c r="BA43" s="599"/>
      <c r="BB43" s="599"/>
      <c r="BC43" s="599"/>
      <c r="BD43" s="181"/>
      <c r="BE43" s="598" t="str">
        <f t="shared" si="1"/>
        <v/>
      </c>
      <c r="BF43" s="598"/>
      <c r="BG43" s="599"/>
      <c r="BH43" s="599"/>
      <c r="BI43" s="599"/>
      <c r="BJ43" s="599"/>
      <c r="BK43" s="599"/>
      <c r="BL43" s="599"/>
      <c r="BM43" s="599"/>
      <c r="BN43" s="599"/>
      <c r="BO43" s="599"/>
      <c r="BP43" s="599"/>
      <c r="BQ43" s="599"/>
      <c r="BR43" s="599"/>
      <c r="BS43" s="599"/>
      <c r="BT43" s="599"/>
      <c r="BU43" s="599"/>
      <c r="BV43" s="181"/>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81"/>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1" t="s">
        <v>194</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2">
      <c r="E47" s="601" t="s">
        <v>195</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2">
      <c r="E48" s="601" t="s">
        <v>196</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2">
      <c r="E49" s="602" t="s">
        <v>197</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2">
      <c r="E50" s="601" t="s">
        <v>198</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2">
      <c r="E51" s="601" t="s">
        <v>199</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2">
      <c r="E52" s="601" t="s">
        <v>200</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2">
      <c r="E53" s="601" t="s">
        <v>201</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2"/>
    <row r="55" spans="5:113" x14ac:dyDescent="0.2"/>
    <row r="56" spans="5:113" x14ac:dyDescent="0.2"/>
  </sheetData>
  <sheetProtection algorithmName="SHA-512" hashValue="Dnx9lpVh9PkJbwA4sZWR4lycYfWn9v7HjSePcGrdSwO/9AbM0kflLefnCFZ1cPYS2bRbwU860al2VjbgB9ylDQ==" saltValue="MP3A41Pigyfc0vcj1m9l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3" t="s">
        <v>202</v>
      </c>
      <c r="DI1" s="604"/>
      <c r="DJ1" s="604"/>
      <c r="DK1" s="604"/>
      <c r="DL1" s="604"/>
      <c r="DM1" s="604"/>
      <c r="DN1" s="605"/>
      <c r="DO1" s="214"/>
      <c r="DP1" s="603" t="s">
        <v>203</v>
      </c>
      <c r="DQ1" s="604"/>
      <c r="DR1" s="604"/>
      <c r="DS1" s="604"/>
      <c r="DT1" s="604"/>
      <c r="DU1" s="604"/>
      <c r="DV1" s="604"/>
      <c r="DW1" s="604"/>
      <c r="DX1" s="604"/>
      <c r="DY1" s="604"/>
      <c r="DZ1" s="604"/>
      <c r="EA1" s="604"/>
      <c r="EB1" s="604"/>
      <c r="EC1" s="60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6" t="s">
        <v>205</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207</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2">
      <c r="B4" s="606" t="s">
        <v>1</v>
      </c>
      <c r="C4" s="607"/>
      <c r="D4" s="607"/>
      <c r="E4" s="607"/>
      <c r="F4" s="607"/>
      <c r="G4" s="607"/>
      <c r="H4" s="607"/>
      <c r="I4" s="607"/>
      <c r="J4" s="607"/>
      <c r="K4" s="607"/>
      <c r="L4" s="607"/>
      <c r="M4" s="607"/>
      <c r="N4" s="607"/>
      <c r="O4" s="607"/>
      <c r="P4" s="607"/>
      <c r="Q4" s="608"/>
      <c r="R4" s="606" t="s">
        <v>208</v>
      </c>
      <c r="S4" s="607"/>
      <c r="T4" s="607"/>
      <c r="U4" s="607"/>
      <c r="V4" s="607"/>
      <c r="W4" s="607"/>
      <c r="X4" s="607"/>
      <c r="Y4" s="608"/>
      <c r="Z4" s="606" t="s">
        <v>209</v>
      </c>
      <c r="AA4" s="607"/>
      <c r="AB4" s="607"/>
      <c r="AC4" s="608"/>
      <c r="AD4" s="606" t="s">
        <v>210</v>
      </c>
      <c r="AE4" s="607"/>
      <c r="AF4" s="607"/>
      <c r="AG4" s="607"/>
      <c r="AH4" s="607"/>
      <c r="AI4" s="607"/>
      <c r="AJ4" s="607"/>
      <c r="AK4" s="608"/>
      <c r="AL4" s="606" t="s">
        <v>209</v>
      </c>
      <c r="AM4" s="607"/>
      <c r="AN4" s="607"/>
      <c r="AO4" s="608"/>
      <c r="AP4" s="609" t="s">
        <v>211</v>
      </c>
      <c r="AQ4" s="609"/>
      <c r="AR4" s="609"/>
      <c r="AS4" s="609"/>
      <c r="AT4" s="609"/>
      <c r="AU4" s="609"/>
      <c r="AV4" s="609"/>
      <c r="AW4" s="609"/>
      <c r="AX4" s="609"/>
      <c r="AY4" s="609"/>
      <c r="AZ4" s="609"/>
      <c r="BA4" s="609"/>
      <c r="BB4" s="609"/>
      <c r="BC4" s="609"/>
      <c r="BD4" s="609"/>
      <c r="BE4" s="609"/>
      <c r="BF4" s="609"/>
      <c r="BG4" s="609" t="s">
        <v>212</v>
      </c>
      <c r="BH4" s="609"/>
      <c r="BI4" s="609"/>
      <c r="BJ4" s="609"/>
      <c r="BK4" s="609"/>
      <c r="BL4" s="609"/>
      <c r="BM4" s="609"/>
      <c r="BN4" s="609"/>
      <c r="BO4" s="609" t="s">
        <v>209</v>
      </c>
      <c r="BP4" s="609"/>
      <c r="BQ4" s="609"/>
      <c r="BR4" s="609"/>
      <c r="BS4" s="609" t="s">
        <v>213</v>
      </c>
      <c r="BT4" s="609"/>
      <c r="BU4" s="609"/>
      <c r="BV4" s="609"/>
      <c r="BW4" s="609"/>
      <c r="BX4" s="609"/>
      <c r="BY4" s="609"/>
      <c r="BZ4" s="609"/>
      <c r="CA4" s="609"/>
      <c r="CB4" s="609"/>
      <c r="CD4" s="606" t="s">
        <v>214</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2">
      <c r="B5" s="610" t="s">
        <v>215</v>
      </c>
      <c r="C5" s="611"/>
      <c r="D5" s="611"/>
      <c r="E5" s="611"/>
      <c r="F5" s="611"/>
      <c r="G5" s="611"/>
      <c r="H5" s="611"/>
      <c r="I5" s="611"/>
      <c r="J5" s="611"/>
      <c r="K5" s="611"/>
      <c r="L5" s="611"/>
      <c r="M5" s="611"/>
      <c r="N5" s="611"/>
      <c r="O5" s="611"/>
      <c r="P5" s="611"/>
      <c r="Q5" s="612"/>
      <c r="R5" s="613">
        <v>15382302</v>
      </c>
      <c r="S5" s="614"/>
      <c r="T5" s="614"/>
      <c r="U5" s="614"/>
      <c r="V5" s="614"/>
      <c r="W5" s="614"/>
      <c r="X5" s="614"/>
      <c r="Y5" s="615"/>
      <c r="Z5" s="616">
        <v>35.1</v>
      </c>
      <c r="AA5" s="616"/>
      <c r="AB5" s="616"/>
      <c r="AC5" s="616"/>
      <c r="AD5" s="617">
        <v>15382302</v>
      </c>
      <c r="AE5" s="617"/>
      <c r="AF5" s="617"/>
      <c r="AG5" s="617"/>
      <c r="AH5" s="617"/>
      <c r="AI5" s="617"/>
      <c r="AJ5" s="617"/>
      <c r="AK5" s="617"/>
      <c r="AL5" s="618">
        <v>57.5</v>
      </c>
      <c r="AM5" s="619"/>
      <c r="AN5" s="619"/>
      <c r="AO5" s="620"/>
      <c r="AP5" s="610" t="s">
        <v>216</v>
      </c>
      <c r="AQ5" s="611"/>
      <c r="AR5" s="611"/>
      <c r="AS5" s="611"/>
      <c r="AT5" s="611"/>
      <c r="AU5" s="611"/>
      <c r="AV5" s="611"/>
      <c r="AW5" s="611"/>
      <c r="AX5" s="611"/>
      <c r="AY5" s="611"/>
      <c r="AZ5" s="611"/>
      <c r="BA5" s="611"/>
      <c r="BB5" s="611"/>
      <c r="BC5" s="611"/>
      <c r="BD5" s="611"/>
      <c r="BE5" s="611"/>
      <c r="BF5" s="612"/>
      <c r="BG5" s="624">
        <v>15353335</v>
      </c>
      <c r="BH5" s="625"/>
      <c r="BI5" s="625"/>
      <c r="BJ5" s="625"/>
      <c r="BK5" s="625"/>
      <c r="BL5" s="625"/>
      <c r="BM5" s="625"/>
      <c r="BN5" s="626"/>
      <c r="BO5" s="627">
        <v>99.8</v>
      </c>
      <c r="BP5" s="627"/>
      <c r="BQ5" s="627"/>
      <c r="BR5" s="627"/>
      <c r="BS5" s="628">
        <v>828453</v>
      </c>
      <c r="BT5" s="628"/>
      <c r="BU5" s="628"/>
      <c r="BV5" s="628"/>
      <c r="BW5" s="628"/>
      <c r="BX5" s="628"/>
      <c r="BY5" s="628"/>
      <c r="BZ5" s="628"/>
      <c r="CA5" s="628"/>
      <c r="CB5" s="632"/>
      <c r="CD5" s="606" t="s">
        <v>211</v>
      </c>
      <c r="CE5" s="607"/>
      <c r="CF5" s="607"/>
      <c r="CG5" s="607"/>
      <c r="CH5" s="607"/>
      <c r="CI5" s="607"/>
      <c r="CJ5" s="607"/>
      <c r="CK5" s="607"/>
      <c r="CL5" s="607"/>
      <c r="CM5" s="607"/>
      <c r="CN5" s="607"/>
      <c r="CO5" s="607"/>
      <c r="CP5" s="607"/>
      <c r="CQ5" s="608"/>
      <c r="CR5" s="606" t="s">
        <v>217</v>
      </c>
      <c r="CS5" s="607"/>
      <c r="CT5" s="607"/>
      <c r="CU5" s="607"/>
      <c r="CV5" s="607"/>
      <c r="CW5" s="607"/>
      <c r="CX5" s="607"/>
      <c r="CY5" s="608"/>
      <c r="CZ5" s="606" t="s">
        <v>209</v>
      </c>
      <c r="DA5" s="607"/>
      <c r="DB5" s="607"/>
      <c r="DC5" s="608"/>
      <c r="DD5" s="606" t="s">
        <v>218</v>
      </c>
      <c r="DE5" s="607"/>
      <c r="DF5" s="607"/>
      <c r="DG5" s="607"/>
      <c r="DH5" s="607"/>
      <c r="DI5" s="607"/>
      <c r="DJ5" s="607"/>
      <c r="DK5" s="607"/>
      <c r="DL5" s="607"/>
      <c r="DM5" s="607"/>
      <c r="DN5" s="607"/>
      <c r="DO5" s="607"/>
      <c r="DP5" s="608"/>
      <c r="DQ5" s="606" t="s">
        <v>219</v>
      </c>
      <c r="DR5" s="607"/>
      <c r="DS5" s="607"/>
      <c r="DT5" s="607"/>
      <c r="DU5" s="607"/>
      <c r="DV5" s="607"/>
      <c r="DW5" s="607"/>
      <c r="DX5" s="607"/>
      <c r="DY5" s="607"/>
      <c r="DZ5" s="607"/>
      <c r="EA5" s="607"/>
      <c r="EB5" s="607"/>
      <c r="EC5" s="608"/>
    </row>
    <row r="6" spans="2:143" ht="11.25" customHeight="1" x14ac:dyDescent="0.2">
      <c r="B6" s="621" t="s">
        <v>220</v>
      </c>
      <c r="C6" s="622"/>
      <c r="D6" s="622"/>
      <c r="E6" s="622"/>
      <c r="F6" s="622"/>
      <c r="G6" s="622"/>
      <c r="H6" s="622"/>
      <c r="I6" s="622"/>
      <c r="J6" s="622"/>
      <c r="K6" s="622"/>
      <c r="L6" s="622"/>
      <c r="M6" s="622"/>
      <c r="N6" s="622"/>
      <c r="O6" s="622"/>
      <c r="P6" s="622"/>
      <c r="Q6" s="623"/>
      <c r="R6" s="624">
        <v>385617</v>
      </c>
      <c r="S6" s="625"/>
      <c r="T6" s="625"/>
      <c r="U6" s="625"/>
      <c r="V6" s="625"/>
      <c r="W6" s="625"/>
      <c r="X6" s="625"/>
      <c r="Y6" s="626"/>
      <c r="Z6" s="627">
        <v>0.9</v>
      </c>
      <c r="AA6" s="627"/>
      <c r="AB6" s="627"/>
      <c r="AC6" s="627"/>
      <c r="AD6" s="628">
        <v>385617</v>
      </c>
      <c r="AE6" s="628"/>
      <c r="AF6" s="628"/>
      <c r="AG6" s="628"/>
      <c r="AH6" s="628"/>
      <c r="AI6" s="628"/>
      <c r="AJ6" s="628"/>
      <c r="AK6" s="628"/>
      <c r="AL6" s="629">
        <v>1.4</v>
      </c>
      <c r="AM6" s="630"/>
      <c r="AN6" s="630"/>
      <c r="AO6" s="631"/>
      <c r="AP6" s="621" t="s">
        <v>221</v>
      </c>
      <c r="AQ6" s="622"/>
      <c r="AR6" s="622"/>
      <c r="AS6" s="622"/>
      <c r="AT6" s="622"/>
      <c r="AU6" s="622"/>
      <c r="AV6" s="622"/>
      <c r="AW6" s="622"/>
      <c r="AX6" s="622"/>
      <c r="AY6" s="622"/>
      <c r="AZ6" s="622"/>
      <c r="BA6" s="622"/>
      <c r="BB6" s="622"/>
      <c r="BC6" s="622"/>
      <c r="BD6" s="622"/>
      <c r="BE6" s="622"/>
      <c r="BF6" s="623"/>
      <c r="BG6" s="624">
        <v>15353335</v>
      </c>
      <c r="BH6" s="625"/>
      <c r="BI6" s="625"/>
      <c r="BJ6" s="625"/>
      <c r="BK6" s="625"/>
      <c r="BL6" s="625"/>
      <c r="BM6" s="625"/>
      <c r="BN6" s="626"/>
      <c r="BO6" s="627">
        <v>99.8</v>
      </c>
      <c r="BP6" s="627"/>
      <c r="BQ6" s="627"/>
      <c r="BR6" s="627"/>
      <c r="BS6" s="628">
        <v>828453</v>
      </c>
      <c r="BT6" s="628"/>
      <c r="BU6" s="628"/>
      <c r="BV6" s="628"/>
      <c r="BW6" s="628"/>
      <c r="BX6" s="628"/>
      <c r="BY6" s="628"/>
      <c r="BZ6" s="628"/>
      <c r="CA6" s="628"/>
      <c r="CB6" s="632"/>
      <c r="CD6" s="610" t="s">
        <v>222</v>
      </c>
      <c r="CE6" s="611"/>
      <c r="CF6" s="611"/>
      <c r="CG6" s="611"/>
      <c r="CH6" s="611"/>
      <c r="CI6" s="611"/>
      <c r="CJ6" s="611"/>
      <c r="CK6" s="611"/>
      <c r="CL6" s="611"/>
      <c r="CM6" s="611"/>
      <c r="CN6" s="611"/>
      <c r="CO6" s="611"/>
      <c r="CP6" s="611"/>
      <c r="CQ6" s="612"/>
      <c r="CR6" s="624">
        <v>269327</v>
      </c>
      <c r="CS6" s="625"/>
      <c r="CT6" s="625"/>
      <c r="CU6" s="625"/>
      <c r="CV6" s="625"/>
      <c r="CW6" s="625"/>
      <c r="CX6" s="625"/>
      <c r="CY6" s="626"/>
      <c r="CZ6" s="618">
        <v>0.7</v>
      </c>
      <c r="DA6" s="619"/>
      <c r="DB6" s="619"/>
      <c r="DC6" s="635"/>
      <c r="DD6" s="633" t="s">
        <v>122</v>
      </c>
      <c r="DE6" s="625"/>
      <c r="DF6" s="625"/>
      <c r="DG6" s="625"/>
      <c r="DH6" s="625"/>
      <c r="DI6" s="625"/>
      <c r="DJ6" s="625"/>
      <c r="DK6" s="625"/>
      <c r="DL6" s="625"/>
      <c r="DM6" s="625"/>
      <c r="DN6" s="625"/>
      <c r="DO6" s="625"/>
      <c r="DP6" s="626"/>
      <c r="DQ6" s="633">
        <v>268168</v>
      </c>
      <c r="DR6" s="625"/>
      <c r="DS6" s="625"/>
      <c r="DT6" s="625"/>
      <c r="DU6" s="625"/>
      <c r="DV6" s="625"/>
      <c r="DW6" s="625"/>
      <c r="DX6" s="625"/>
      <c r="DY6" s="625"/>
      <c r="DZ6" s="625"/>
      <c r="EA6" s="625"/>
      <c r="EB6" s="625"/>
      <c r="EC6" s="634"/>
    </row>
    <row r="7" spans="2:143" ht="11.25" customHeight="1" x14ac:dyDescent="0.2">
      <c r="B7" s="621" t="s">
        <v>223</v>
      </c>
      <c r="C7" s="622"/>
      <c r="D7" s="622"/>
      <c r="E7" s="622"/>
      <c r="F7" s="622"/>
      <c r="G7" s="622"/>
      <c r="H7" s="622"/>
      <c r="I7" s="622"/>
      <c r="J7" s="622"/>
      <c r="K7" s="622"/>
      <c r="L7" s="622"/>
      <c r="M7" s="622"/>
      <c r="N7" s="622"/>
      <c r="O7" s="622"/>
      <c r="P7" s="622"/>
      <c r="Q7" s="623"/>
      <c r="R7" s="624">
        <v>4717</v>
      </c>
      <c r="S7" s="625"/>
      <c r="T7" s="625"/>
      <c r="U7" s="625"/>
      <c r="V7" s="625"/>
      <c r="W7" s="625"/>
      <c r="X7" s="625"/>
      <c r="Y7" s="626"/>
      <c r="Z7" s="627">
        <v>0</v>
      </c>
      <c r="AA7" s="627"/>
      <c r="AB7" s="627"/>
      <c r="AC7" s="627"/>
      <c r="AD7" s="628">
        <v>4717</v>
      </c>
      <c r="AE7" s="628"/>
      <c r="AF7" s="628"/>
      <c r="AG7" s="628"/>
      <c r="AH7" s="628"/>
      <c r="AI7" s="628"/>
      <c r="AJ7" s="628"/>
      <c r="AK7" s="628"/>
      <c r="AL7" s="629">
        <v>0</v>
      </c>
      <c r="AM7" s="630"/>
      <c r="AN7" s="630"/>
      <c r="AO7" s="631"/>
      <c r="AP7" s="621" t="s">
        <v>224</v>
      </c>
      <c r="AQ7" s="622"/>
      <c r="AR7" s="622"/>
      <c r="AS7" s="622"/>
      <c r="AT7" s="622"/>
      <c r="AU7" s="622"/>
      <c r="AV7" s="622"/>
      <c r="AW7" s="622"/>
      <c r="AX7" s="622"/>
      <c r="AY7" s="622"/>
      <c r="AZ7" s="622"/>
      <c r="BA7" s="622"/>
      <c r="BB7" s="622"/>
      <c r="BC7" s="622"/>
      <c r="BD7" s="622"/>
      <c r="BE7" s="622"/>
      <c r="BF7" s="623"/>
      <c r="BG7" s="624">
        <v>6009598</v>
      </c>
      <c r="BH7" s="625"/>
      <c r="BI7" s="625"/>
      <c r="BJ7" s="625"/>
      <c r="BK7" s="625"/>
      <c r="BL7" s="625"/>
      <c r="BM7" s="625"/>
      <c r="BN7" s="626"/>
      <c r="BO7" s="627">
        <v>39.1</v>
      </c>
      <c r="BP7" s="627"/>
      <c r="BQ7" s="627"/>
      <c r="BR7" s="627"/>
      <c r="BS7" s="628">
        <v>271416</v>
      </c>
      <c r="BT7" s="628"/>
      <c r="BU7" s="628"/>
      <c r="BV7" s="628"/>
      <c r="BW7" s="628"/>
      <c r="BX7" s="628"/>
      <c r="BY7" s="628"/>
      <c r="BZ7" s="628"/>
      <c r="CA7" s="628"/>
      <c r="CB7" s="632"/>
      <c r="CD7" s="621" t="s">
        <v>225</v>
      </c>
      <c r="CE7" s="622"/>
      <c r="CF7" s="622"/>
      <c r="CG7" s="622"/>
      <c r="CH7" s="622"/>
      <c r="CI7" s="622"/>
      <c r="CJ7" s="622"/>
      <c r="CK7" s="622"/>
      <c r="CL7" s="622"/>
      <c r="CM7" s="622"/>
      <c r="CN7" s="622"/>
      <c r="CO7" s="622"/>
      <c r="CP7" s="622"/>
      <c r="CQ7" s="623"/>
      <c r="CR7" s="624">
        <v>4625092</v>
      </c>
      <c r="CS7" s="625"/>
      <c r="CT7" s="625"/>
      <c r="CU7" s="625"/>
      <c r="CV7" s="625"/>
      <c r="CW7" s="625"/>
      <c r="CX7" s="625"/>
      <c r="CY7" s="626"/>
      <c r="CZ7" s="627">
        <v>11.2</v>
      </c>
      <c r="DA7" s="627"/>
      <c r="DB7" s="627"/>
      <c r="DC7" s="627"/>
      <c r="DD7" s="633">
        <v>458381</v>
      </c>
      <c r="DE7" s="625"/>
      <c r="DF7" s="625"/>
      <c r="DG7" s="625"/>
      <c r="DH7" s="625"/>
      <c r="DI7" s="625"/>
      <c r="DJ7" s="625"/>
      <c r="DK7" s="625"/>
      <c r="DL7" s="625"/>
      <c r="DM7" s="625"/>
      <c r="DN7" s="625"/>
      <c r="DO7" s="625"/>
      <c r="DP7" s="626"/>
      <c r="DQ7" s="633">
        <v>3506998</v>
      </c>
      <c r="DR7" s="625"/>
      <c r="DS7" s="625"/>
      <c r="DT7" s="625"/>
      <c r="DU7" s="625"/>
      <c r="DV7" s="625"/>
      <c r="DW7" s="625"/>
      <c r="DX7" s="625"/>
      <c r="DY7" s="625"/>
      <c r="DZ7" s="625"/>
      <c r="EA7" s="625"/>
      <c r="EB7" s="625"/>
      <c r="EC7" s="634"/>
    </row>
    <row r="8" spans="2:143" ht="11.25" customHeight="1" x14ac:dyDescent="0.2">
      <c r="B8" s="621" t="s">
        <v>226</v>
      </c>
      <c r="C8" s="622"/>
      <c r="D8" s="622"/>
      <c r="E8" s="622"/>
      <c r="F8" s="622"/>
      <c r="G8" s="622"/>
      <c r="H8" s="622"/>
      <c r="I8" s="622"/>
      <c r="J8" s="622"/>
      <c r="K8" s="622"/>
      <c r="L8" s="622"/>
      <c r="M8" s="622"/>
      <c r="N8" s="622"/>
      <c r="O8" s="622"/>
      <c r="P8" s="622"/>
      <c r="Q8" s="623"/>
      <c r="R8" s="624">
        <v>88689</v>
      </c>
      <c r="S8" s="625"/>
      <c r="T8" s="625"/>
      <c r="U8" s="625"/>
      <c r="V8" s="625"/>
      <c r="W8" s="625"/>
      <c r="X8" s="625"/>
      <c r="Y8" s="626"/>
      <c r="Z8" s="627">
        <v>0.2</v>
      </c>
      <c r="AA8" s="627"/>
      <c r="AB8" s="627"/>
      <c r="AC8" s="627"/>
      <c r="AD8" s="628">
        <v>88689</v>
      </c>
      <c r="AE8" s="628"/>
      <c r="AF8" s="628"/>
      <c r="AG8" s="628"/>
      <c r="AH8" s="628"/>
      <c r="AI8" s="628"/>
      <c r="AJ8" s="628"/>
      <c r="AK8" s="628"/>
      <c r="AL8" s="629">
        <v>0.3</v>
      </c>
      <c r="AM8" s="630"/>
      <c r="AN8" s="630"/>
      <c r="AO8" s="631"/>
      <c r="AP8" s="621" t="s">
        <v>227</v>
      </c>
      <c r="AQ8" s="622"/>
      <c r="AR8" s="622"/>
      <c r="AS8" s="622"/>
      <c r="AT8" s="622"/>
      <c r="AU8" s="622"/>
      <c r="AV8" s="622"/>
      <c r="AW8" s="622"/>
      <c r="AX8" s="622"/>
      <c r="AY8" s="622"/>
      <c r="AZ8" s="622"/>
      <c r="BA8" s="622"/>
      <c r="BB8" s="622"/>
      <c r="BC8" s="622"/>
      <c r="BD8" s="622"/>
      <c r="BE8" s="622"/>
      <c r="BF8" s="623"/>
      <c r="BG8" s="624">
        <v>176260</v>
      </c>
      <c r="BH8" s="625"/>
      <c r="BI8" s="625"/>
      <c r="BJ8" s="625"/>
      <c r="BK8" s="625"/>
      <c r="BL8" s="625"/>
      <c r="BM8" s="625"/>
      <c r="BN8" s="626"/>
      <c r="BO8" s="627">
        <v>1.1000000000000001</v>
      </c>
      <c r="BP8" s="627"/>
      <c r="BQ8" s="627"/>
      <c r="BR8" s="627"/>
      <c r="BS8" s="628" t="s">
        <v>122</v>
      </c>
      <c r="BT8" s="628"/>
      <c r="BU8" s="628"/>
      <c r="BV8" s="628"/>
      <c r="BW8" s="628"/>
      <c r="BX8" s="628"/>
      <c r="BY8" s="628"/>
      <c r="BZ8" s="628"/>
      <c r="CA8" s="628"/>
      <c r="CB8" s="632"/>
      <c r="CD8" s="621" t="s">
        <v>228</v>
      </c>
      <c r="CE8" s="622"/>
      <c r="CF8" s="622"/>
      <c r="CG8" s="622"/>
      <c r="CH8" s="622"/>
      <c r="CI8" s="622"/>
      <c r="CJ8" s="622"/>
      <c r="CK8" s="622"/>
      <c r="CL8" s="622"/>
      <c r="CM8" s="622"/>
      <c r="CN8" s="622"/>
      <c r="CO8" s="622"/>
      <c r="CP8" s="622"/>
      <c r="CQ8" s="623"/>
      <c r="CR8" s="624">
        <v>14062091</v>
      </c>
      <c r="CS8" s="625"/>
      <c r="CT8" s="625"/>
      <c r="CU8" s="625"/>
      <c r="CV8" s="625"/>
      <c r="CW8" s="625"/>
      <c r="CX8" s="625"/>
      <c r="CY8" s="626"/>
      <c r="CZ8" s="627">
        <v>33.9</v>
      </c>
      <c r="DA8" s="627"/>
      <c r="DB8" s="627"/>
      <c r="DC8" s="627"/>
      <c r="DD8" s="633">
        <v>69788</v>
      </c>
      <c r="DE8" s="625"/>
      <c r="DF8" s="625"/>
      <c r="DG8" s="625"/>
      <c r="DH8" s="625"/>
      <c r="DI8" s="625"/>
      <c r="DJ8" s="625"/>
      <c r="DK8" s="625"/>
      <c r="DL8" s="625"/>
      <c r="DM8" s="625"/>
      <c r="DN8" s="625"/>
      <c r="DO8" s="625"/>
      <c r="DP8" s="626"/>
      <c r="DQ8" s="633">
        <v>8161635</v>
      </c>
      <c r="DR8" s="625"/>
      <c r="DS8" s="625"/>
      <c r="DT8" s="625"/>
      <c r="DU8" s="625"/>
      <c r="DV8" s="625"/>
      <c r="DW8" s="625"/>
      <c r="DX8" s="625"/>
      <c r="DY8" s="625"/>
      <c r="DZ8" s="625"/>
      <c r="EA8" s="625"/>
      <c r="EB8" s="625"/>
      <c r="EC8" s="634"/>
    </row>
    <row r="9" spans="2:143" ht="11.25" customHeight="1" x14ac:dyDescent="0.2">
      <c r="B9" s="621" t="s">
        <v>229</v>
      </c>
      <c r="C9" s="622"/>
      <c r="D9" s="622"/>
      <c r="E9" s="622"/>
      <c r="F9" s="622"/>
      <c r="G9" s="622"/>
      <c r="H9" s="622"/>
      <c r="I9" s="622"/>
      <c r="J9" s="622"/>
      <c r="K9" s="622"/>
      <c r="L9" s="622"/>
      <c r="M9" s="622"/>
      <c r="N9" s="622"/>
      <c r="O9" s="622"/>
      <c r="P9" s="622"/>
      <c r="Q9" s="623"/>
      <c r="R9" s="624">
        <v>96770</v>
      </c>
      <c r="S9" s="625"/>
      <c r="T9" s="625"/>
      <c r="U9" s="625"/>
      <c r="V9" s="625"/>
      <c r="W9" s="625"/>
      <c r="X9" s="625"/>
      <c r="Y9" s="626"/>
      <c r="Z9" s="627">
        <v>0.2</v>
      </c>
      <c r="AA9" s="627"/>
      <c r="AB9" s="627"/>
      <c r="AC9" s="627"/>
      <c r="AD9" s="628">
        <v>96770</v>
      </c>
      <c r="AE9" s="628"/>
      <c r="AF9" s="628"/>
      <c r="AG9" s="628"/>
      <c r="AH9" s="628"/>
      <c r="AI9" s="628"/>
      <c r="AJ9" s="628"/>
      <c r="AK9" s="628"/>
      <c r="AL9" s="629">
        <v>0.4</v>
      </c>
      <c r="AM9" s="630"/>
      <c r="AN9" s="630"/>
      <c r="AO9" s="631"/>
      <c r="AP9" s="621" t="s">
        <v>230</v>
      </c>
      <c r="AQ9" s="622"/>
      <c r="AR9" s="622"/>
      <c r="AS9" s="622"/>
      <c r="AT9" s="622"/>
      <c r="AU9" s="622"/>
      <c r="AV9" s="622"/>
      <c r="AW9" s="622"/>
      <c r="AX9" s="622"/>
      <c r="AY9" s="622"/>
      <c r="AZ9" s="622"/>
      <c r="BA9" s="622"/>
      <c r="BB9" s="622"/>
      <c r="BC9" s="622"/>
      <c r="BD9" s="622"/>
      <c r="BE9" s="622"/>
      <c r="BF9" s="623"/>
      <c r="BG9" s="624">
        <v>4744793</v>
      </c>
      <c r="BH9" s="625"/>
      <c r="BI9" s="625"/>
      <c r="BJ9" s="625"/>
      <c r="BK9" s="625"/>
      <c r="BL9" s="625"/>
      <c r="BM9" s="625"/>
      <c r="BN9" s="626"/>
      <c r="BO9" s="627">
        <v>30.8</v>
      </c>
      <c r="BP9" s="627"/>
      <c r="BQ9" s="627"/>
      <c r="BR9" s="627"/>
      <c r="BS9" s="628" t="s">
        <v>122</v>
      </c>
      <c r="BT9" s="628"/>
      <c r="BU9" s="628"/>
      <c r="BV9" s="628"/>
      <c r="BW9" s="628"/>
      <c r="BX9" s="628"/>
      <c r="BY9" s="628"/>
      <c r="BZ9" s="628"/>
      <c r="CA9" s="628"/>
      <c r="CB9" s="632"/>
      <c r="CD9" s="621" t="s">
        <v>231</v>
      </c>
      <c r="CE9" s="622"/>
      <c r="CF9" s="622"/>
      <c r="CG9" s="622"/>
      <c r="CH9" s="622"/>
      <c r="CI9" s="622"/>
      <c r="CJ9" s="622"/>
      <c r="CK9" s="622"/>
      <c r="CL9" s="622"/>
      <c r="CM9" s="622"/>
      <c r="CN9" s="622"/>
      <c r="CO9" s="622"/>
      <c r="CP9" s="622"/>
      <c r="CQ9" s="623"/>
      <c r="CR9" s="624">
        <v>3478858</v>
      </c>
      <c r="CS9" s="625"/>
      <c r="CT9" s="625"/>
      <c r="CU9" s="625"/>
      <c r="CV9" s="625"/>
      <c r="CW9" s="625"/>
      <c r="CX9" s="625"/>
      <c r="CY9" s="626"/>
      <c r="CZ9" s="627">
        <v>8.4</v>
      </c>
      <c r="DA9" s="627"/>
      <c r="DB9" s="627"/>
      <c r="DC9" s="627"/>
      <c r="DD9" s="633">
        <v>131051</v>
      </c>
      <c r="DE9" s="625"/>
      <c r="DF9" s="625"/>
      <c r="DG9" s="625"/>
      <c r="DH9" s="625"/>
      <c r="DI9" s="625"/>
      <c r="DJ9" s="625"/>
      <c r="DK9" s="625"/>
      <c r="DL9" s="625"/>
      <c r="DM9" s="625"/>
      <c r="DN9" s="625"/>
      <c r="DO9" s="625"/>
      <c r="DP9" s="626"/>
      <c r="DQ9" s="633">
        <v>2695651</v>
      </c>
      <c r="DR9" s="625"/>
      <c r="DS9" s="625"/>
      <c r="DT9" s="625"/>
      <c r="DU9" s="625"/>
      <c r="DV9" s="625"/>
      <c r="DW9" s="625"/>
      <c r="DX9" s="625"/>
      <c r="DY9" s="625"/>
      <c r="DZ9" s="625"/>
      <c r="EA9" s="625"/>
      <c r="EB9" s="625"/>
      <c r="EC9" s="634"/>
    </row>
    <row r="10" spans="2:143" ht="11.25" customHeight="1" x14ac:dyDescent="0.2">
      <c r="B10" s="621" t="s">
        <v>232</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27" t="s">
        <v>122</v>
      </c>
      <c r="AA10" s="627"/>
      <c r="AB10" s="627"/>
      <c r="AC10" s="627"/>
      <c r="AD10" s="628" t="s">
        <v>122</v>
      </c>
      <c r="AE10" s="628"/>
      <c r="AF10" s="628"/>
      <c r="AG10" s="628"/>
      <c r="AH10" s="628"/>
      <c r="AI10" s="628"/>
      <c r="AJ10" s="628"/>
      <c r="AK10" s="628"/>
      <c r="AL10" s="629" t="s">
        <v>122</v>
      </c>
      <c r="AM10" s="630"/>
      <c r="AN10" s="630"/>
      <c r="AO10" s="631"/>
      <c r="AP10" s="621" t="s">
        <v>233</v>
      </c>
      <c r="AQ10" s="622"/>
      <c r="AR10" s="622"/>
      <c r="AS10" s="622"/>
      <c r="AT10" s="622"/>
      <c r="AU10" s="622"/>
      <c r="AV10" s="622"/>
      <c r="AW10" s="622"/>
      <c r="AX10" s="622"/>
      <c r="AY10" s="622"/>
      <c r="AZ10" s="622"/>
      <c r="BA10" s="622"/>
      <c r="BB10" s="622"/>
      <c r="BC10" s="622"/>
      <c r="BD10" s="622"/>
      <c r="BE10" s="622"/>
      <c r="BF10" s="623"/>
      <c r="BG10" s="624">
        <v>328902</v>
      </c>
      <c r="BH10" s="625"/>
      <c r="BI10" s="625"/>
      <c r="BJ10" s="625"/>
      <c r="BK10" s="625"/>
      <c r="BL10" s="625"/>
      <c r="BM10" s="625"/>
      <c r="BN10" s="626"/>
      <c r="BO10" s="627">
        <v>2.1</v>
      </c>
      <c r="BP10" s="627"/>
      <c r="BQ10" s="627"/>
      <c r="BR10" s="627"/>
      <c r="BS10" s="628">
        <v>54734</v>
      </c>
      <c r="BT10" s="628"/>
      <c r="BU10" s="628"/>
      <c r="BV10" s="628"/>
      <c r="BW10" s="628"/>
      <c r="BX10" s="628"/>
      <c r="BY10" s="628"/>
      <c r="BZ10" s="628"/>
      <c r="CA10" s="628"/>
      <c r="CB10" s="632"/>
      <c r="CD10" s="621" t="s">
        <v>234</v>
      </c>
      <c r="CE10" s="622"/>
      <c r="CF10" s="622"/>
      <c r="CG10" s="622"/>
      <c r="CH10" s="622"/>
      <c r="CI10" s="622"/>
      <c r="CJ10" s="622"/>
      <c r="CK10" s="622"/>
      <c r="CL10" s="622"/>
      <c r="CM10" s="622"/>
      <c r="CN10" s="622"/>
      <c r="CO10" s="622"/>
      <c r="CP10" s="622"/>
      <c r="CQ10" s="623"/>
      <c r="CR10" s="624">
        <v>71831</v>
      </c>
      <c r="CS10" s="625"/>
      <c r="CT10" s="625"/>
      <c r="CU10" s="625"/>
      <c r="CV10" s="625"/>
      <c r="CW10" s="625"/>
      <c r="CX10" s="625"/>
      <c r="CY10" s="626"/>
      <c r="CZ10" s="627">
        <v>0.2</v>
      </c>
      <c r="DA10" s="627"/>
      <c r="DB10" s="627"/>
      <c r="DC10" s="627"/>
      <c r="DD10" s="633" t="s">
        <v>122</v>
      </c>
      <c r="DE10" s="625"/>
      <c r="DF10" s="625"/>
      <c r="DG10" s="625"/>
      <c r="DH10" s="625"/>
      <c r="DI10" s="625"/>
      <c r="DJ10" s="625"/>
      <c r="DK10" s="625"/>
      <c r="DL10" s="625"/>
      <c r="DM10" s="625"/>
      <c r="DN10" s="625"/>
      <c r="DO10" s="625"/>
      <c r="DP10" s="626"/>
      <c r="DQ10" s="633">
        <v>6831</v>
      </c>
      <c r="DR10" s="625"/>
      <c r="DS10" s="625"/>
      <c r="DT10" s="625"/>
      <c r="DU10" s="625"/>
      <c r="DV10" s="625"/>
      <c r="DW10" s="625"/>
      <c r="DX10" s="625"/>
      <c r="DY10" s="625"/>
      <c r="DZ10" s="625"/>
      <c r="EA10" s="625"/>
      <c r="EB10" s="625"/>
      <c r="EC10" s="634"/>
    </row>
    <row r="11" spans="2:143" ht="11.25" customHeight="1" x14ac:dyDescent="0.2">
      <c r="B11" s="621" t="s">
        <v>235</v>
      </c>
      <c r="C11" s="622"/>
      <c r="D11" s="622"/>
      <c r="E11" s="622"/>
      <c r="F11" s="622"/>
      <c r="G11" s="622"/>
      <c r="H11" s="622"/>
      <c r="I11" s="622"/>
      <c r="J11" s="622"/>
      <c r="K11" s="622"/>
      <c r="L11" s="622"/>
      <c r="M11" s="622"/>
      <c r="N11" s="622"/>
      <c r="O11" s="622"/>
      <c r="P11" s="622"/>
      <c r="Q11" s="623"/>
      <c r="R11" s="624">
        <v>2353694</v>
      </c>
      <c r="S11" s="625"/>
      <c r="T11" s="625"/>
      <c r="U11" s="625"/>
      <c r="V11" s="625"/>
      <c r="W11" s="625"/>
      <c r="X11" s="625"/>
      <c r="Y11" s="626"/>
      <c r="Z11" s="629">
        <v>5.4</v>
      </c>
      <c r="AA11" s="630"/>
      <c r="AB11" s="630"/>
      <c r="AC11" s="636"/>
      <c r="AD11" s="633">
        <v>2353694</v>
      </c>
      <c r="AE11" s="625"/>
      <c r="AF11" s="625"/>
      <c r="AG11" s="625"/>
      <c r="AH11" s="625"/>
      <c r="AI11" s="625"/>
      <c r="AJ11" s="625"/>
      <c r="AK11" s="626"/>
      <c r="AL11" s="629">
        <v>8.8000000000000007</v>
      </c>
      <c r="AM11" s="630"/>
      <c r="AN11" s="630"/>
      <c r="AO11" s="631"/>
      <c r="AP11" s="621" t="s">
        <v>236</v>
      </c>
      <c r="AQ11" s="622"/>
      <c r="AR11" s="622"/>
      <c r="AS11" s="622"/>
      <c r="AT11" s="622"/>
      <c r="AU11" s="622"/>
      <c r="AV11" s="622"/>
      <c r="AW11" s="622"/>
      <c r="AX11" s="622"/>
      <c r="AY11" s="622"/>
      <c r="AZ11" s="622"/>
      <c r="BA11" s="622"/>
      <c r="BB11" s="622"/>
      <c r="BC11" s="622"/>
      <c r="BD11" s="622"/>
      <c r="BE11" s="622"/>
      <c r="BF11" s="623"/>
      <c r="BG11" s="624">
        <v>759643</v>
      </c>
      <c r="BH11" s="625"/>
      <c r="BI11" s="625"/>
      <c r="BJ11" s="625"/>
      <c r="BK11" s="625"/>
      <c r="BL11" s="625"/>
      <c r="BM11" s="625"/>
      <c r="BN11" s="626"/>
      <c r="BO11" s="627">
        <v>4.9000000000000004</v>
      </c>
      <c r="BP11" s="627"/>
      <c r="BQ11" s="627"/>
      <c r="BR11" s="627"/>
      <c r="BS11" s="628">
        <v>216682</v>
      </c>
      <c r="BT11" s="628"/>
      <c r="BU11" s="628"/>
      <c r="BV11" s="628"/>
      <c r="BW11" s="628"/>
      <c r="BX11" s="628"/>
      <c r="BY11" s="628"/>
      <c r="BZ11" s="628"/>
      <c r="CA11" s="628"/>
      <c r="CB11" s="632"/>
      <c r="CD11" s="621" t="s">
        <v>237</v>
      </c>
      <c r="CE11" s="622"/>
      <c r="CF11" s="622"/>
      <c r="CG11" s="622"/>
      <c r="CH11" s="622"/>
      <c r="CI11" s="622"/>
      <c r="CJ11" s="622"/>
      <c r="CK11" s="622"/>
      <c r="CL11" s="622"/>
      <c r="CM11" s="622"/>
      <c r="CN11" s="622"/>
      <c r="CO11" s="622"/>
      <c r="CP11" s="622"/>
      <c r="CQ11" s="623"/>
      <c r="CR11" s="624">
        <v>982642</v>
      </c>
      <c r="CS11" s="625"/>
      <c r="CT11" s="625"/>
      <c r="CU11" s="625"/>
      <c r="CV11" s="625"/>
      <c r="CW11" s="625"/>
      <c r="CX11" s="625"/>
      <c r="CY11" s="626"/>
      <c r="CZ11" s="627">
        <v>2.4</v>
      </c>
      <c r="DA11" s="627"/>
      <c r="DB11" s="627"/>
      <c r="DC11" s="627"/>
      <c r="DD11" s="633">
        <v>181621</v>
      </c>
      <c r="DE11" s="625"/>
      <c r="DF11" s="625"/>
      <c r="DG11" s="625"/>
      <c r="DH11" s="625"/>
      <c r="DI11" s="625"/>
      <c r="DJ11" s="625"/>
      <c r="DK11" s="625"/>
      <c r="DL11" s="625"/>
      <c r="DM11" s="625"/>
      <c r="DN11" s="625"/>
      <c r="DO11" s="625"/>
      <c r="DP11" s="626"/>
      <c r="DQ11" s="633">
        <v>603556</v>
      </c>
      <c r="DR11" s="625"/>
      <c r="DS11" s="625"/>
      <c r="DT11" s="625"/>
      <c r="DU11" s="625"/>
      <c r="DV11" s="625"/>
      <c r="DW11" s="625"/>
      <c r="DX11" s="625"/>
      <c r="DY11" s="625"/>
      <c r="DZ11" s="625"/>
      <c r="EA11" s="625"/>
      <c r="EB11" s="625"/>
      <c r="EC11" s="634"/>
    </row>
    <row r="12" spans="2:143" ht="11.25" customHeight="1" x14ac:dyDescent="0.2">
      <c r="B12" s="621" t="s">
        <v>238</v>
      </c>
      <c r="C12" s="622"/>
      <c r="D12" s="622"/>
      <c r="E12" s="622"/>
      <c r="F12" s="622"/>
      <c r="G12" s="622"/>
      <c r="H12" s="622"/>
      <c r="I12" s="622"/>
      <c r="J12" s="622"/>
      <c r="K12" s="622"/>
      <c r="L12" s="622"/>
      <c r="M12" s="622"/>
      <c r="N12" s="622"/>
      <c r="O12" s="622"/>
      <c r="P12" s="622"/>
      <c r="Q12" s="623"/>
      <c r="R12" s="624">
        <v>49174</v>
      </c>
      <c r="S12" s="625"/>
      <c r="T12" s="625"/>
      <c r="U12" s="625"/>
      <c r="V12" s="625"/>
      <c r="W12" s="625"/>
      <c r="X12" s="625"/>
      <c r="Y12" s="626"/>
      <c r="Z12" s="627">
        <v>0.1</v>
      </c>
      <c r="AA12" s="627"/>
      <c r="AB12" s="627"/>
      <c r="AC12" s="627"/>
      <c r="AD12" s="628">
        <v>49174</v>
      </c>
      <c r="AE12" s="628"/>
      <c r="AF12" s="628"/>
      <c r="AG12" s="628"/>
      <c r="AH12" s="628"/>
      <c r="AI12" s="628"/>
      <c r="AJ12" s="628"/>
      <c r="AK12" s="628"/>
      <c r="AL12" s="629">
        <v>0.2</v>
      </c>
      <c r="AM12" s="630"/>
      <c r="AN12" s="630"/>
      <c r="AO12" s="631"/>
      <c r="AP12" s="621" t="s">
        <v>239</v>
      </c>
      <c r="AQ12" s="622"/>
      <c r="AR12" s="622"/>
      <c r="AS12" s="622"/>
      <c r="AT12" s="622"/>
      <c r="AU12" s="622"/>
      <c r="AV12" s="622"/>
      <c r="AW12" s="622"/>
      <c r="AX12" s="622"/>
      <c r="AY12" s="622"/>
      <c r="AZ12" s="622"/>
      <c r="BA12" s="622"/>
      <c r="BB12" s="622"/>
      <c r="BC12" s="622"/>
      <c r="BD12" s="622"/>
      <c r="BE12" s="622"/>
      <c r="BF12" s="623"/>
      <c r="BG12" s="624">
        <v>8384475</v>
      </c>
      <c r="BH12" s="625"/>
      <c r="BI12" s="625"/>
      <c r="BJ12" s="625"/>
      <c r="BK12" s="625"/>
      <c r="BL12" s="625"/>
      <c r="BM12" s="625"/>
      <c r="BN12" s="626"/>
      <c r="BO12" s="627">
        <v>54.5</v>
      </c>
      <c r="BP12" s="627"/>
      <c r="BQ12" s="627"/>
      <c r="BR12" s="627"/>
      <c r="BS12" s="628">
        <v>557037</v>
      </c>
      <c r="BT12" s="628"/>
      <c r="BU12" s="628"/>
      <c r="BV12" s="628"/>
      <c r="BW12" s="628"/>
      <c r="BX12" s="628"/>
      <c r="BY12" s="628"/>
      <c r="BZ12" s="628"/>
      <c r="CA12" s="628"/>
      <c r="CB12" s="632"/>
      <c r="CD12" s="621" t="s">
        <v>240</v>
      </c>
      <c r="CE12" s="622"/>
      <c r="CF12" s="622"/>
      <c r="CG12" s="622"/>
      <c r="CH12" s="622"/>
      <c r="CI12" s="622"/>
      <c r="CJ12" s="622"/>
      <c r="CK12" s="622"/>
      <c r="CL12" s="622"/>
      <c r="CM12" s="622"/>
      <c r="CN12" s="622"/>
      <c r="CO12" s="622"/>
      <c r="CP12" s="622"/>
      <c r="CQ12" s="623"/>
      <c r="CR12" s="624">
        <v>1300056</v>
      </c>
      <c r="CS12" s="625"/>
      <c r="CT12" s="625"/>
      <c r="CU12" s="625"/>
      <c r="CV12" s="625"/>
      <c r="CW12" s="625"/>
      <c r="CX12" s="625"/>
      <c r="CY12" s="626"/>
      <c r="CZ12" s="627">
        <v>3.1</v>
      </c>
      <c r="DA12" s="627"/>
      <c r="DB12" s="627"/>
      <c r="DC12" s="627"/>
      <c r="DD12" s="633">
        <v>27839</v>
      </c>
      <c r="DE12" s="625"/>
      <c r="DF12" s="625"/>
      <c r="DG12" s="625"/>
      <c r="DH12" s="625"/>
      <c r="DI12" s="625"/>
      <c r="DJ12" s="625"/>
      <c r="DK12" s="625"/>
      <c r="DL12" s="625"/>
      <c r="DM12" s="625"/>
      <c r="DN12" s="625"/>
      <c r="DO12" s="625"/>
      <c r="DP12" s="626"/>
      <c r="DQ12" s="633">
        <v>704449</v>
      </c>
      <c r="DR12" s="625"/>
      <c r="DS12" s="625"/>
      <c r="DT12" s="625"/>
      <c r="DU12" s="625"/>
      <c r="DV12" s="625"/>
      <c r="DW12" s="625"/>
      <c r="DX12" s="625"/>
      <c r="DY12" s="625"/>
      <c r="DZ12" s="625"/>
      <c r="EA12" s="625"/>
      <c r="EB12" s="625"/>
      <c r="EC12" s="634"/>
    </row>
    <row r="13" spans="2:143" ht="11.25" customHeight="1" x14ac:dyDescent="0.2">
      <c r="B13" s="621" t="s">
        <v>241</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27" t="s">
        <v>122</v>
      </c>
      <c r="AA13" s="627"/>
      <c r="AB13" s="627"/>
      <c r="AC13" s="627"/>
      <c r="AD13" s="628" t="s">
        <v>122</v>
      </c>
      <c r="AE13" s="628"/>
      <c r="AF13" s="628"/>
      <c r="AG13" s="628"/>
      <c r="AH13" s="628"/>
      <c r="AI13" s="628"/>
      <c r="AJ13" s="628"/>
      <c r="AK13" s="628"/>
      <c r="AL13" s="629" t="s">
        <v>122</v>
      </c>
      <c r="AM13" s="630"/>
      <c r="AN13" s="630"/>
      <c r="AO13" s="631"/>
      <c r="AP13" s="621" t="s">
        <v>242</v>
      </c>
      <c r="AQ13" s="622"/>
      <c r="AR13" s="622"/>
      <c r="AS13" s="622"/>
      <c r="AT13" s="622"/>
      <c r="AU13" s="622"/>
      <c r="AV13" s="622"/>
      <c r="AW13" s="622"/>
      <c r="AX13" s="622"/>
      <c r="AY13" s="622"/>
      <c r="AZ13" s="622"/>
      <c r="BA13" s="622"/>
      <c r="BB13" s="622"/>
      <c r="BC13" s="622"/>
      <c r="BD13" s="622"/>
      <c r="BE13" s="622"/>
      <c r="BF13" s="623"/>
      <c r="BG13" s="624">
        <v>8335848</v>
      </c>
      <c r="BH13" s="625"/>
      <c r="BI13" s="625"/>
      <c r="BJ13" s="625"/>
      <c r="BK13" s="625"/>
      <c r="BL13" s="625"/>
      <c r="BM13" s="625"/>
      <c r="BN13" s="626"/>
      <c r="BO13" s="627">
        <v>54.2</v>
      </c>
      <c r="BP13" s="627"/>
      <c r="BQ13" s="627"/>
      <c r="BR13" s="627"/>
      <c r="BS13" s="628">
        <v>557037</v>
      </c>
      <c r="BT13" s="628"/>
      <c r="BU13" s="628"/>
      <c r="BV13" s="628"/>
      <c r="BW13" s="628"/>
      <c r="BX13" s="628"/>
      <c r="BY13" s="628"/>
      <c r="BZ13" s="628"/>
      <c r="CA13" s="628"/>
      <c r="CB13" s="632"/>
      <c r="CD13" s="621" t="s">
        <v>243</v>
      </c>
      <c r="CE13" s="622"/>
      <c r="CF13" s="622"/>
      <c r="CG13" s="622"/>
      <c r="CH13" s="622"/>
      <c r="CI13" s="622"/>
      <c r="CJ13" s="622"/>
      <c r="CK13" s="622"/>
      <c r="CL13" s="622"/>
      <c r="CM13" s="622"/>
      <c r="CN13" s="622"/>
      <c r="CO13" s="622"/>
      <c r="CP13" s="622"/>
      <c r="CQ13" s="623"/>
      <c r="CR13" s="624">
        <v>5443046</v>
      </c>
      <c r="CS13" s="625"/>
      <c r="CT13" s="625"/>
      <c r="CU13" s="625"/>
      <c r="CV13" s="625"/>
      <c r="CW13" s="625"/>
      <c r="CX13" s="625"/>
      <c r="CY13" s="626"/>
      <c r="CZ13" s="627">
        <v>13.1</v>
      </c>
      <c r="DA13" s="627"/>
      <c r="DB13" s="627"/>
      <c r="DC13" s="627"/>
      <c r="DD13" s="633">
        <v>1698866</v>
      </c>
      <c r="DE13" s="625"/>
      <c r="DF13" s="625"/>
      <c r="DG13" s="625"/>
      <c r="DH13" s="625"/>
      <c r="DI13" s="625"/>
      <c r="DJ13" s="625"/>
      <c r="DK13" s="625"/>
      <c r="DL13" s="625"/>
      <c r="DM13" s="625"/>
      <c r="DN13" s="625"/>
      <c r="DO13" s="625"/>
      <c r="DP13" s="626"/>
      <c r="DQ13" s="633">
        <v>4004490</v>
      </c>
      <c r="DR13" s="625"/>
      <c r="DS13" s="625"/>
      <c r="DT13" s="625"/>
      <c r="DU13" s="625"/>
      <c r="DV13" s="625"/>
      <c r="DW13" s="625"/>
      <c r="DX13" s="625"/>
      <c r="DY13" s="625"/>
      <c r="DZ13" s="625"/>
      <c r="EA13" s="625"/>
      <c r="EB13" s="625"/>
      <c r="EC13" s="634"/>
    </row>
    <row r="14" spans="2:143" ht="11.25" customHeight="1" x14ac:dyDescent="0.2">
      <c r="B14" s="621" t="s">
        <v>244</v>
      </c>
      <c r="C14" s="622"/>
      <c r="D14" s="622"/>
      <c r="E14" s="622"/>
      <c r="F14" s="622"/>
      <c r="G14" s="622"/>
      <c r="H14" s="622"/>
      <c r="I14" s="622"/>
      <c r="J14" s="622"/>
      <c r="K14" s="622"/>
      <c r="L14" s="622"/>
      <c r="M14" s="622"/>
      <c r="N14" s="622"/>
      <c r="O14" s="622"/>
      <c r="P14" s="622"/>
      <c r="Q14" s="623"/>
      <c r="R14" s="624">
        <v>3831</v>
      </c>
      <c r="S14" s="625"/>
      <c r="T14" s="625"/>
      <c r="U14" s="625"/>
      <c r="V14" s="625"/>
      <c r="W14" s="625"/>
      <c r="X14" s="625"/>
      <c r="Y14" s="626"/>
      <c r="Z14" s="627">
        <v>0</v>
      </c>
      <c r="AA14" s="627"/>
      <c r="AB14" s="627"/>
      <c r="AC14" s="627"/>
      <c r="AD14" s="628">
        <v>3831</v>
      </c>
      <c r="AE14" s="628"/>
      <c r="AF14" s="628"/>
      <c r="AG14" s="628"/>
      <c r="AH14" s="628"/>
      <c r="AI14" s="628"/>
      <c r="AJ14" s="628"/>
      <c r="AK14" s="628"/>
      <c r="AL14" s="629">
        <v>0</v>
      </c>
      <c r="AM14" s="630"/>
      <c r="AN14" s="630"/>
      <c r="AO14" s="631"/>
      <c r="AP14" s="621" t="s">
        <v>245</v>
      </c>
      <c r="AQ14" s="622"/>
      <c r="AR14" s="622"/>
      <c r="AS14" s="622"/>
      <c r="AT14" s="622"/>
      <c r="AU14" s="622"/>
      <c r="AV14" s="622"/>
      <c r="AW14" s="622"/>
      <c r="AX14" s="622"/>
      <c r="AY14" s="622"/>
      <c r="AZ14" s="622"/>
      <c r="BA14" s="622"/>
      <c r="BB14" s="622"/>
      <c r="BC14" s="622"/>
      <c r="BD14" s="622"/>
      <c r="BE14" s="622"/>
      <c r="BF14" s="623"/>
      <c r="BG14" s="624">
        <v>339728</v>
      </c>
      <c r="BH14" s="625"/>
      <c r="BI14" s="625"/>
      <c r="BJ14" s="625"/>
      <c r="BK14" s="625"/>
      <c r="BL14" s="625"/>
      <c r="BM14" s="625"/>
      <c r="BN14" s="626"/>
      <c r="BO14" s="627">
        <v>2.2000000000000002</v>
      </c>
      <c r="BP14" s="627"/>
      <c r="BQ14" s="627"/>
      <c r="BR14" s="627"/>
      <c r="BS14" s="628" t="s">
        <v>122</v>
      </c>
      <c r="BT14" s="628"/>
      <c r="BU14" s="628"/>
      <c r="BV14" s="628"/>
      <c r="BW14" s="628"/>
      <c r="BX14" s="628"/>
      <c r="BY14" s="628"/>
      <c r="BZ14" s="628"/>
      <c r="CA14" s="628"/>
      <c r="CB14" s="632"/>
      <c r="CD14" s="621" t="s">
        <v>246</v>
      </c>
      <c r="CE14" s="622"/>
      <c r="CF14" s="622"/>
      <c r="CG14" s="622"/>
      <c r="CH14" s="622"/>
      <c r="CI14" s="622"/>
      <c r="CJ14" s="622"/>
      <c r="CK14" s="622"/>
      <c r="CL14" s="622"/>
      <c r="CM14" s="622"/>
      <c r="CN14" s="622"/>
      <c r="CO14" s="622"/>
      <c r="CP14" s="622"/>
      <c r="CQ14" s="623"/>
      <c r="CR14" s="624">
        <v>1230520</v>
      </c>
      <c r="CS14" s="625"/>
      <c r="CT14" s="625"/>
      <c r="CU14" s="625"/>
      <c r="CV14" s="625"/>
      <c r="CW14" s="625"/>
      <c r="CX14" s="625"/>
      <c r="CY14" s="626"/>
      <c r="CZ14" s="627">
        <v>3</v>
      </c>
      <c r="DA14" s="627"/>
      <c r="DB14" s="627"/>
      <c r="DC14" s="627"/>
      <c r="DD14" s="633">
        <v>113074</v>
      </c>
      <c r="DE14" s="625"/>
      <c r="DF14" s="625"/>
      <c r="DG14" s="625"/>
      <c r="DH14" s="625"/>
      <c r="DI14" s="625"/>
      <c r="DJ14" s="625"/>
      <c r="DK14" s="625"/>
      <c r="DL14" s="625"/>
      <c r="DM14" s="625"/>
      <c r="DN14" s="625"/>
      <c r="DO14" s="625"/>
      <c r="DP14" s="626"/>
      <c r="DQ14" s="633">
        <v>1073596</v>
      </c>
      <c r="DR14" s="625"/>
      <c r="DS14" s="625"/>
      <c r="DT14" s="625"/>
      <c r="DU14" s="625"/>
      <c r="DV14" s="625"/>
      <c r="DW14" s="625"/>
      <c r="DX14" s="625"/>
      <c r="DY14" s="625"/>
      <c r="DZ14" s="625"/>
      <c r="EA14" s="625"/>
      <c r="EB14" s="625"/>
      <c r="EC14" s="634"/>
    </row>
    <row r="15" spans="2:143" ht="11.25" customHeight="1" x14ac:dyDescent="0.2">
      <c r="B15" s="621" t="s">
        <v>247</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27" t="s">
        <v>122</v>
      </c>
      <c r="AA15" s="627"/>
      <c r="AB15" s="627"/>
      <c r="AC15" s="627"/>
      <c r="AD15" s="628" t="s">
        <v>122</v>
      </c>
      <c r="AE15" s="628"/>
      <c r="AF15" s="628"/>
      <c r="AG15" s="628"/>
      <c r="AH15" s="628"/>
      <c r="AI15" s="628"/>
      <c r="AJ15" s="628"/>
      <c r="AK15" s="628"/>
      <c r="AL15" s="629" t="s">
        <v>122</v>
      </c>
      <c r="AM15" s="630"/>
      <c r="AN15" s="630"/>
      <c r="AO15" s="631"/>
      <c r="AP15" s="621" t="s">
        <v>248</v>
      </c>
      <c r="AQ15" s="622"/>
      <c r="AR15" s="622"/>
      <c r="AS15" s="622"/>
      <c r="AT15" s="622"/>
      <c r="AU15" s="622"/>
      <c r="AV15" s="622"/>
      <c r="AW15" s="622"/>
      <c r="AX15" s="622"/>
      <c r="AY15" s="622"/>
      <c r="AZ15" s="622"/>
      <c r="BA15" s="622"/>
      <c r="BB15" s="622"/>
      <c r="BC15" s="622"/>
      <c r="BD15" s="622"/>
      <c r="BE15" s="622"/>
      <c r="BF15" s="623"/>
      <c r="BG15" s="624">
        <v>619534</v>
      </c>
      <c r="BH15" s="625"/>
      <c r="BI15" s="625"/>
      <c r="BJ15" s="625"/>
      <c r="BK15" s="625"/>
      <c r="BL15" s="625"/>
      <c r="BM15" s="625"/>
      <c r="BN15" s="626"/>
      <c r="BO15" s="627">
        <v>4</v>
      </c>
      <c r="BP15" s="627"/>
      <c r="BQ15" s="627"/>
      <c r="BR15" s="627"/>
      <c r="BS15" s="628" t="s">
        <v>122</v>
      </c>
      <c r="BT15" s="628"/>
      <c r="BU15" s="628"/>
      <c r="BV15" s="628"/>
      <c r="BW15" s="628"/>
      <c r="BX15" s="628"/>
      <c r="BY15" s="628"/>
      <c r="BZ15" s="628"/>
      <c r="CA15" s="628"/>
      <c r="CB15" s="632"/>
      <c r="CD15" s="621" t="s">
        <v>249</v>
      </c>
      <c r="CE15" s="622"/>
      <c r="CF15" s="622"/>
      <c r="CG15" s="622"/>
      <c r="CH15" s="622"/>
      <c r="CI15" s="622"/>
      <c r="CJ15" s="622"/>
      <c r="CK15" s="622"/>
      <c r="CL15" s="622"/>
      <c r="CM15" s="622"/>
      <c r="CN15" s="622"/>
      <c r="CO15" s="622"/>
      <c r="CP15" s="622"/>
      <c r="CQ15" s="623"/>
      <c r="CR15" s="624">
        <v>3706239</v>
      </c>
      <c r="CS15" s="625"/>
      <c r="CT15" s="625"/>
      <c r="CU15" s="625"/>
      <c r="CV15" s="625"/>
      <c r="CW15" s="625"/>
      <c r="CX15" s="625"/>
      <c r="CY15" s="626"/>
      <c r="CZ15" s="627">
        <v>8.9</v>
      </c>
      <c r="DA15" s="627"/>
      <c r="DB15" s="627"/>
      <c r="DC15" s="627"/>
      <c r="DD15" s="633">
        <v>738771</v>
      </c>
      <c r="DE15" s="625"/>
      <c r="DF15" s="625"/>
      <c r="DG15" s="625"/>
      <c r="DH15" s="625"/>
      <c r="DI15" s="625"/>
      <c r="DJ15" s="625"/>
      <c r="DK15" s="625"/>
      <c r="DL15" s="625"/>
      <c r="DM15" s="625"/>
      <c r="DN15" s="625"/>
      <c r="DO15" s="625"/>
      <c r="DP15" s="626"/>
      <c r="DQ15" s="633">
        <v>2809263</v>
      </c>
      <c r="DR15" s="625"/>
      <c r="DS15" s="625"/>
      <c r="DT15" s="625"/>
      <c r="DU15" s="625"/>
      <c r="DV15" s="625"/>
      <c r="DW15" s="625"/>
      <c r="DX15" s="625"/>
      <c r="DY15" s="625"/>
      <c r="DZ15" s="625"/>
      <c r="EA15" s="625"/>
      <c r="EB15" s="625"/>
      <c r="EC15" s="634"/>
    </row>
    <row r="16" spans="2:143" ht="11.25" customHeight="1" x14ac:dyDescent="0.2">
      <c r="B16" s="621" t="s">
        <v>250</v>
      </c>
      <c r="C16" s="622"/>
      <c r="D16" s="622"/>
      <c r="E16" s="622"/>
      <c r="F16" s="622"/>
      <c r="G16" s="622"/>
      <c r="H16" s="622"/>
      <c r="I16" s="622"/>
      <c r="J16" s="622"/>
      <c r="K16" s="622"/>
      <c r="L16" s="622"/>
      <c r="M16" s="622"/>
      <c r="N16" s="622"/>
      <c r="O16" s="622"/>
      <c r="P16" s="622"/>
      <c r="Q16" s="623"/>
      <c r="R16" s="624">
        <v>40139</v>
      </c>
      <c r="S16" s="625"/>
      <c r="T16" s="625"/>
      <c r="U16" s="625"/>
      <c r="V16" s="625"/>
      <c r="W16" s="625"/>
      <c r="X16" s="625"/>
      <c r="Y16" s="626"/>
      <c r="Z16" s="627">
        <v>0.1</v>
      </c>
      <c r="AA16" s="627"/>
      <c r="AB16" s="627"/>
      <c r="AC16" s="627"/>
      <c r="AD16" s="628">
        <v>40139</v>
      </c>
      <c r="AE16" s="628"/>
      <c r="AF16" s="628"/>
      <c r="AG16" s="628"/>
      <c r="AH16" s="628"/>
      <c r="AI16" s="628"/>
      <c r="AJ16" s="628"/>
      <c r="AK16" s="628"/>
      <c r="AL16" s="629">
        <v>0.1</v>
      </c>
      <c r="AM16" s="630"/>
      <c r="AN16" s="630"/>
      <c r="AO16" s="631"/>
      <c r="AP16" s="621" t="s">
        <v>251</v>
      </c>
      <c r="AQ16" s="622"/>
      <c r="AR16" s="622"/>
      <c r="AS16" s="622"/>
      <c r="AT16" s="622"/>
      <c r="AU16" s="622"/>
      <c r="AV16" s="622"/>
      <c r="AW16" s="622"/>
      <c r="AX16" s="622"/>
      <c r="AY16" s="622"/>
      <c r="AZ16" s="622"/>
      <c r="BA16" s="622"/>
      <c r="BB16" s="622"/>
      <c r="BC16" s="622"/>
      <c r="BD16" s="622"/>
      <c r="BE16" s="622"/>
      <c r="BF16" s="623"/>
      <c r="BG16" s="624" t="s">
        <v>122</v>
      </c>
      <c r="BH16" s="625"/>
      <c r="BI16" s="625"/>
      <c r="BJ16" s="625"/>
      <c r="BK16" s="625"/>
      <c r="BL16" s="625"/>
      <c r="BM16" s="625"/>
      <c r="BN16" s="626"/>
      <c r="BO16" s="627" t="s">
        <v>122</v>
      </c>
      <c r="BP16" s="627"/>
      <c r="BQ16" s="627"/>
      <c r="BR16" s="627"/>
      <c r="BS16" s="628" t="s">
        <v>122</v>
      </c>
      <c r="BT16" s="628"/>
      <c r="BU16" s="628"/>
      <c r="BV16" s="628"/>
      <c r="BW16" s="628"/>
      <c r="BX16" s="628"/>
      <c r="BY16" s="628"/>
      <c r="BZ16" s="628"/>
      <c r="CA16" s="628"/>
      <c r="CB16" s="632"/>
      <c r="CD16" s="621" t="s">
        <v>252</v>
      </c>
      <c r="CE16" s="622"/>
      <c r="CF16" s="622"/>
      <c r="CG16" s="622"/>
      <c r="CH16" s="622"/>
      <c r="CI16" s="622"/>
      <c r="CJ16" s="622"/>
      <c r="CK16" s="622"/>
      <c r="CL16" s="622"/>
      <c r="CM16" s="622"/>
      <c r="CN16" s="622"/>
      <c r="CO16" s="622"/>
      <c r="CP16" s="622"/>
      <c r="CQ16" s="623"/>
      <c r="CR16" s="624">
        <v>224419</v>
      </c>
      <c r="CS16" s="625"/>
      <c r="CT16" s="625"/>
      <c r="CU16" s="625"/>
      <c r="CV16" s="625"/>
      <c r="CW16" s="625"/>
      <c r="CX16" s="625"/>
      <c r="CY16" s="626"/>
      <c r="CZ16" s="627">
        <v>0.5</v>
      </c>
      <c r="DA16" s="627"/>
      <c r="DB16" s="627"/>
      <c r="DC16" s="627"/>
      <c r="DD16" s="633" t="s">
        <v>122</v>
      </c>
      <c r="DE16" s="625"/>
      <c r="DF16" s="625"/>
      <c r="DG16" s="625"/>
      <c r="DH16" s="625"/>
      <c r="DI16" s="625"/>
      <c r="DJ16" s="625"/>
      <c r="DK16" s="625"/>
      <c r="DL16" s="625"/>
      <c r="DM16" s="625"/>
      <c r="DN16" s="625"/>
      <c r="DO16" s="625"/>
      <c r="DP16" s="626"/>
      <c r="DQ16" s="633">
        <v>44344</v>
      </c>
      <c r="DR16" s="625"/>
      <c r="DS16" s="625"/>
      <c r="DT16" s="625"/>
      <c r="DU16" s="625"/>
      <c r="DV16" s="625"/>
      <c r="DW16" s="625"/>
      <c r="DX16" s="625"/>
      <c r="DY16" s="625"/>
      <c r="DZ16" s="625"/>
      <c r="EA16" s="625"/>
      <c r="EB16" s="625"/>
      <c r="EC16" s="634"/>
    </row>
    <row r="17" spans="2:133" ht="11.25" customHeight="1" x14ac:dyDescent="0.2">
      <c r="B17" s="621" t="s">
        <v>253</v>
      </c>
      <c r="C17" s="622"/>
      <c r="D17" s="622"/>
      <c r="E17" s="622"/>
      <c r="F17" s="622"/>
      <c r="G17" s="622"/>
      <c r="H17" s="622"/>
      <c r="I17" s="622"/>
      <c r="J17" s="622"/>
      <c r="K17" s="622"/>
      <c r="L17" s="622"/>
      <c r="M17" s="622"/>
      <c r="N17" s="622"/>
      <c r="O17" s="622"/>
      <c r="P17" s="622"/>
      <c r="Q17" s="623"/>
      <c r="R17" s="624">
        <v>234421</v>
      </c>
      <c r="S17" s="625"/>
      <c r="T17" s="625"/>
      <c r="U17" s="625"/>
      <c r="V17" s="625"/>
      <c r="W17" s="625"/>
      <c r="X17" s="625"/>
      <c r="Y17" s="626"/>
      <c r="Z17" s="627">
        <v>0.5</v>
      </c>
      <c r="AA17" s="627"/>
      <c r="AB17" s="627"/>
      <c r="AC17" s="627"/>
      <c r="AD17" s="628">
        <v>234421</v>
      </c>
      <c r="AE17" s="628"/>
      <c r="AF17" s="628"/>
      <c r="AG17" s="628"/>
      <c r="AH17" s="628"/>
      <c r="AI17" s="628"/>
      <c r="AJ17" s="628"/>
      <c r="AK17" s="628"/>
      <c r="AL17" s="629">
        <v>0.9</v>
      </c>
      <c r="AM17" s="630"/>
      <c r="AN17" s="630"/>
      <c r="AO17" s="631"/>
      <c r="AP17" s="621" t="s">
        <v>254</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27" t="s">
        <v>122</v>
      </c>
      <c r="BP17" s="627"/>
      <c r="BQ17" s="627"/>
      <c r="BR17" s="627"/>
      <c r="BS17" s="628" t="s">
        <v>122</v>
      </c>
      <c r="BT17" s="628"/>
      <c r="BU17" s="628"/>
      <c r="BV17" s="628"/>
      <c r="BW17" s="628"/>
      <c r="BX17" s="628"/>
      <c r="BY17" s="628"/>
      <c r="BZ17" s="628"/>
      <c r="CA17" s="628"/>
      <c r="CB17" s="632"/>
      <c r="CD17" s="621" t="s">
        <v>255</v>
      </c>
      <c r="CE17" s="622"/>
      <c r="CF17" s="622"/>
      <c r="CG17" s="622"/>
      <c r="CH17" s="622"/>
      <c r="CI17" s="622"/>
      <c r="CJ17" s="622"/>
      <c r="CK17" s="622"/>
      <c r="CL17" s="622"/>
      <c r="CM17" s="622"/>
      <c r="CN17" s="622"/>
      <c r="CO17" s="622"/>
      <c r="CP17" s="622"/>
      <c r="CQ17" s="623"/>
      <c r="CR17" s="624">
        <v>6033699</v>
      </c>
      <c r="CS17" s="625"/>
      <c r="CT17" s="625"/>
      <c r="CU17" s="625"/>
      <c r="CV17" s="625"/>
      <c r="CW17" s="625"/>
      <c r="CX17" s="625"/>
      <c r="CY17" s="626"/>
      <c r="CZ17" s="627">
        <v>14.6</v>
      </c>
      <c r="DA17" s="627"/>
      <c r="DB17" s="627"/>
      <c r="DC17" s="627"/>
      <c r="DD17" s="633" t="s">
        <v>122</v>
      </c>
      <c r="DE17" s="625"/>
      <c r="DF17" s="625"/>
      <c r="DG17" s="625"/>
      <c r="DH17" s="625"/>
      <c r="DI17" s="625"/>
      <c r="DJ17" s="625"/>
      <c r="DK17" s="625"/>
      <c r="DL17" s="625"/>
      <c r="DM17" s="625"/>
      <c r="DN17" s="625"/>
      <c r="DO17" s="625"/>
      <c r="DP17" s="626"/>
      <c r="DQ17" s="633">
        <v>5968118</v>
      </c>
      <c r="DR17" s="625"/>
      <c r="DS17" s="625"/>
      <c r="DT17" s="625"/>
      <c r="DU17" s="625"/>
      <c r="DV17" s="625"/>
      <c r="DW17" s="625"/>
      <c r="DX17" s="625"/>
      <c r="DY17" s="625"/>
      <c r="DZ17" s="625"/>
      <c r="EA17" s="625"/>
      <c r="EB17" s="625"/>
      <c r="EC17" s="634"/>
    </row>
    <row r="18" spans="2:133" ht="11.25" customHeight="1" x14ac:dyDescent="0.2">
      <c r="B18" s="621" t="s">
        <v>256</v>
      </c>
      <c r="C18" s="622"/>
      <c r="D18" s="622"/>
      <c r="E18" s="622"/>
      <c r="F18" s="622"/>
      <c r="G18" s="622"/>
      <c r="H18" s="622"/>
      <c r="I18" s="622"/>
      <c r="J18" s="622"/>
      <c r="K18" s="622"/>
      <c r="L18" s="622"/>
      <c r="M18" s="622"/>
      <c r="N18" s="622"/>
      <c r="O18" s="622"/>
      <c r="P18" s="622"/>
      <c r="Q18" s="623"/>
      <c r="R18" s="624">
        <v>116840</v>
      </c>
      <c r="S18" s="625"/>
      <c r="T18" s="625"/>
      <c r="U18" s="625"/>
      <c r="V18" s="625"/>
      <c r="W18" s="625"/>
      <c r="X18" s="625"/>
      <c r="Y18" s="626"/>
      <c r="Z18" s="627">
        <v>0.3</v>
      </c>
      <c r="AA18" s="627"/>
      <c r="AB18" s="627"/>
      <c r="AC18" s="627"/>
      <c r="AD18" s="628">
        <v>116840</v>
      </c>
      <c r="AE18" s="628"/>
      <c r="AF18" s="628"/>
      <c r="AG18" s="628"/>
      <c r="AH18" s="628"/>
      <c r="AI18" s="628"/>
      <c r="AJ18" s="628"/>
      <c r="AK18" s="628"/>
      <c r="AL18" s="629">
        <v>0.4</v>
      </c>
      <c r="AM18" s="630"/>
      <c r="AN18" s="630"/>
      <c r="AO18" s="631"/>
      <c r="AP18" s="621" t="s">
        <v>257</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27" t="s">
        <v>122</v>
      </c>
      <c r="BP18" s="627"/>
      <c r="BQ18" s="627"/>
      <c r="BR18" s="627"/>
      <c r="BS18" s="628" t="s">
        <v>122</v>
      </c>
      <c r="BT18" s="628"/>
      <c r="BU18" s="628"/>
      <c r="BV18" s="628"/>
      <c r="BW18" s="628"/>
      <c r="BX18" s="628"/>
      <c r="BY18" s="628"/>
      <c r="BZ18" s="628"/>
      <c r="CA18" s="628"/>
      <c r="CB18" s="632"/>
      <c r="CD18" s="621" t="s">
        <v>258</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27" t="s">
        <v>122</v>
      </c>
      <c r="DA18" s="627"/>
      <c r="DB18" s="627"/>
      <c r="DC18" s="627"/>
      <c r="DD18" s="633" t="s">
        <v>122</v>
      </c>
      <c r="DE18" s="625"/>
      <c r="DF18" s="625"/>
      <c r="DG18" s="625"/>
      <c r="DH18" s="625"/>
      <c r="DI18" s="625"/>
      <c r="DJ18" s="625"/>
      <c r="DK18" s="625"/>
      <c r="DL18" s="625"/>
      <c r="DM18" s="625"/>
      <c r="DN18" s="625"/>
      <c r="DO18" s="625"/>
      <c r="DP18" s="626"/>
      <c r="DQ18" s="633" t="s">
        <v>122</v>
      </c>
      <c r="DR18" s="625"/>
      <c r="DS18" s="625"/>
      <c r="DT18" s="625"/>
      <c r="DU18" s="625"/>
      <c r="DV18" s="625"/>
      <c r="DW18" s="625"/>
      <c r="DX18" s="625"/>
      <c r="DY18" s="625"/>
      <c r="DZ18" s="625"/>
      <c r="EA18" s="625"/>
      <c r="EB18" s="625"/>
      <c r="EC18" s="634"/>
    </row>
    <row r="19" spans="2:133" ht="11.25" customHeight="1" x14ac:dyDescent="0.2">
      <c r="B19" s="621" t="s">
        <v>259</v>
      </c>
      <c r="C19" s="622"/>
      <c r="D19" s="622"/>
      <c r="E19" s="622"/>
      <c r="F19" s="622"/>
      <c r="G19" s="622"/>
      <c r="H19" s="622"/>
      <c r="I19" s="622"/>
      <c r="J19" s="622"/>
      <c r="K19" s="622"/>
      <c r="L19" s="622"/>
      <c r="M19" s="622"/>
      <c r="N19" s="622"/>
      <c r="O19" s="622"/>
      <c r="P19" s="622"/>
      <c r="Q19" s="623"/>
      <c r="R19" s="624">
        <v>99718</v>
      </c>
      <c r="S19" s="625"/>
      <c r="T19" s="625"/>
      <c r="U19" s="625"/>
      <c r="V19" s="625"/>
      <c r="W19" s="625"/>
      <c r="X19" s="625"/>
      <c r="Y19" s="626"/>
      <c r="Z19" s="627">
        <v>0.2</v>
      </c>
      <c r="AA19" s="627"/>
      <c r="AB19" s="627"/>
      <c r="AC19" s="627"/>
      <c r="AD19" s="628">
        <v>99718</v>
      </c>
      <c r="AE19" s="628"/>
      <c r="AF19" s="628"/>
      <c r="AG19" s="628"/>
      <c r="AH19" s="628"/>
      <c r="AI19" s="628"/>
      <c r="AJ19" s="628"/>
      <c r="AK19" s="628"/>
      <c r="AL19" s="629">
        <v>0.4</v>
      </c>
      <c r="AM19" s="630"/>
      <c r="AN19" s="630"/>
      <c r="AO19" s="631"/>
      <c r="AP19" s="621" t="s">
        <v>260</v>
      </c>
      <c r="AQ19" s="622"/>
      <c r="AR19" s="622"/>
      <c r="AS19" s="622"/>
      <c r="AT19" s="622"/>
      <c r="AU19" s="622"/>
      <c r="AV19" s="622"/>
      <c r="AW19" s="622"/>
      <c r="AX19" s="622"/>
      <c r="AY19" s="622"/>
      <c r="AZ19" s="622"/>
      <c r="BA19" s="622"/>
      <c r="BB19" s="622"/>
      <c r="BC19" s="622"/>
      <c r="BD19" s="622"/>
      <c r="BE19" s="622"/>
      <c r="BF19" s="623"/>
      <c r="BG19" s="624">
        <v>28967</v>
      </c>
      <c r="BH19" s="625"/>
      <c r="BI19" s="625"/>
      <c r="BJ19" s="625"/>
      <c r="BK19" s="625"/>
      <c r="BL19" s="625"/>
      <c r="BM19" s="625"/>
      <c r="BN19" s="626"/>
      <c r="BO19" s="627">
        <v>0.2</v>
      </c>
      <c r="BP19" s="627"/>
      <c r="BQ19" s="627"/>
      <c r="BR19" s="627"/>
      <c r="BS19" s="628" t="s">
        <v>122</v>
      </c>
      <c r="BT19" s="628"/>
      <c r="BU19" s="628"/>
      <c r="BV19" s="628"/>
      <c r="BW19" s="628"/>
      <c r="BX19" s="628"/>
      <c r="BY19" s="628"/>
      <c r="BZ19" s="628"/>
      <c r="CA19" s="628"/>
      <c r="CB19" s="632"/>
      <c r="CD19" s="621" t="s">
        <v>261</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27" t="s">
        <v>122</v>
      </c>
      <c r="DA19" s="627"/>
      <c r="DB19" s="627"/>
      <c r="DC19" s="627"/>
      <c r="DD19" s="633" t="s">
        <v>122</v>
      </c>
      <c r="DE19" s="625"/>
      <c r="DF19" s="625"/>
      <c r="DG19" s="625"/>
      <c r="DH19" s="625"/>
      <c r="DI19" s="625"/>
      <c r="DJ19" s="625"/>
      <c r="DK19" s="625"/>
      <c r="DL19" s="625"/>
      <c r="DM19" s="625"/>
      <c r="DN19" s="625"/>
      <c r="DO19" s="625"/>
      <c r="DP19" s="626"/>
      <c r="DQ19" s="633" t="s">
        <v>122</v>
      </c>
      <c r="DR19" s="625"/>
      <c r="DS19" s="625"/>
      <c r="DT19" s="625"/>
      <c r="DU19" s="625"/>
      <c r="DV19" s="625"/>
      <c r="DW19" s="625"/>
      <c r="DX19" s="625"/>
      <c r="DY19" s="625"/>
      <c r="DZ19" s="625"/>
      <c r="EA19" s="625"/>
      <c r="EB19" s="625"/>
      <c r="EC19" s="634"/>
    </row>
    <row r="20" spans="2:133" ht="11.25" customHeight="1" x14ac:dyDescent="0.2">
      <c r="B20" s="637" t="s">
        <v>262</v>
      </c>
      <c r="C20" s="638"/>
      <c r="D20" s="638"/>
      <c r="E20" s="638"/>
      <c r="F20" s="638"/>
      <c r="G20" s="638"/>
      <c r="H20" s="638"/>
      <c r="I20" s="638"/>
      <c r="J20" s="638"/>
      <c r="K20" s="638"/>
      <c r="L20" s="638"/>
      <c r="M20" s="638"/>
      <c r="N20" s="638"/>
      <c r="O20" s="638"/>
      <c r="P20" s="638"/>
      <c r="Q20" s="639"/>
      <c r="R20" s="624">
        <v>17122</v>
      </c>
      <c r="S20" s="625"/>
      <c r="T20" s="625"/>
      <c r="U20" s="625"/>
      <c r="V20" s="625"/>
      <c r="W20" s="625"/>
      <c r="X20" s="625"/>
      <c r="Y20" s="626"/>
      <c r="Z20" s="627">
        <v>0</v>
      </c>
      <c r="AA20" s="627"/>
      <c r="AB20" s="627"/>
      <c r="AC20" s="627"/>
      <c r="AD20" s="628">
        <v>17122</v>
      </c>
      <c r="AE20" s="628"/>
      <c r="AF20" s="628"/>
      <c r="AG20" s="628"/>
      <c r="AH20" s="628"/>
      <c r="AI20" s="628"/>
      <c r="AJ20" s="628"/>
      <c r="AK20" s="628"/>
      <c r="AL20" s="629">
        <v>0.1</v>
      </c>
      <c r="AM20" s="630"/>
      <c r="AN20" s="630"/>
      <c r="AO20" s="631"/>
      <c r="AP20" s="621" t="s">
        <v>263</v>
      </c>
      <c r="AQ20" s="622"/>
      <c r="AR20" s="622"/>
      <c r="AS20" s="622"/>
      <c r="AT20" s="622"/>
      <c r="AU20" s="622"/>
      <c r="AV20" s="622"/>
      <c r="AW20" s="622"/>
      <c r="AX20" s="622"/>
      <c r="AY20" s="622"/>
      <c r="AZ20" s="622"/>
      <c r="BA20" s="622"/>
      <c r="BB20" s="622"/>
      <c r="BC20" s="622"/>
      <c r="BD20" s="622"/>
      <c r="BE20" s="622"/>
      <c r="BF20" s="623"/>
      <c r="BG20" s="624">
        <v>28967</v>
      </c>
      <c r="BH20" s="625"/>
      <c r="BI20" s="625"/>
      <c r="BJ20" s="625"/>
      <c r="BK20" s="625"/>
      <c r="BL20" s="625"/>
      <c r="BM20" s="625"/>
      <c r="BN20" s="626"/>
      <c r="BO20" s="627">
        <v>0.2</v>
      </c>
      <c r="BP20" s="627"/>
      <c r="BQ20" s="627"/>
      <c r="BR20" s="627"/>
      <c r="BS20" s="628" t="s">
        <v>122</v>
      </c>
      <c r="BT20" s="628"/>
      <c r="BU20" s="628"/>
      <c r="BV20" s="628"/>
      <c r="BW20" s="628"/>
      <c r="BX20" s="628"/>
      <c r="BY20" s="628"/>
      <c r="BZ20" s="628"/>
      <c r="CA20" s="628"/>
      <c r="CB20" s="632"/>
      <c r="CD20" s="621" t="s">
        <v>264</v>
      </c>
      <c r="CE20" s="622"/>
      <c r="CF20" s="622"/>
      <c r="CG20" s="622"/>
      <c r="CH20" s="622"/>
      <c r="CI20" s="622"/>
      <c r="CJ20" s="622"/>
      <c r="CK20" s="622"/>
      <c r="CL20" s="622"/>
      <c r="CM20" s="622"/>
      <c r="CN20" s="622"/>
      <c r="CO20" s="622"/>
      <c r="CP20" s="622"/>
      <c r="CQ20" s="623"/>
      <c r="CR20" s="624">
        <v>41427820</v>
      </c>
      <c r="CS20" s="625"/>
      <c r="CT20" s="625"/>
      <c r="CU20" s="625"/>
      <c r="CV20" s="625"/>
      <c r="CW20" s="625"/>
      <c r="CX20" s="625"/>
      <c r="CY20" s="626"/>
      <c r="CZ20" s="627">
        <v>100</v>
      </c>
      <c r="DA20" s="627"/>
      <c r="DB20" s="627"/>
      <c r="DC20" s="627"/>
      <c r="DD20" s="633">
        <v>3419391</v>
      </c>
      <c r="DE20" s="625"/>
      <c r="DF20" s="625"/>
      <c r="DG20" s="625"/>
      <c r="DH20" s="625"/>
      <c r="DI20" s="625"/>
      <c r="DJ20" s="625"/>
      <c r="DK20" s="625"/>
      <c r="DL20" s="625"/>
      <c r="DM20" s="625"/>
      <c r="DN20" s="625"/>
      <c r="DO20" s="625"/>
      <c r="DP20" s="626"/>
      <c r="DQ20" s="633">
        <v>29847099</v>
      </c>
      <c r="DR20" s="625"/>
      <c r="DS20" s="625"/>
      <c r="DT20" s="625"/>
      <c r="DU20" s="625"/>
      <c r="DV20" s="625"/>
      <c r="DW20" s="625"/>
      <c r="DX20" s="625"/>
      <c r="DY20" s="625"/>
      <c r="DZ20" s="625"/>
      <c r="EA20" s="625"/>
      <c r="EB20" s="625"/>
      <c r="EC20" s="634"/>
    </row>
    <row r="21" spans="2:133" ht="11.25" customHeight="1" x14ac:dyDescent="0.2">
      <c r="B21" s="621" t="s">
        <v>265</v>
      </c>
      <c r="C21" s="622"/>
      <c r="D21" s="622"/>
      <c r="E21" s="622"/>
      <c r="F21" s="622"/>
      <c r="G21" s="622"/>
      <c r="H21" s="622"/>
      <c r="I21" s="622"/>
      <c r="J21" s="622"/>
      <c r="K21" s="622"/>
      <c r="L21" s="622"/>
      <c r="M21" s="622"/>
      <c r="N21" s="622"/>
      <c r="O21" s="622"/>
      <c r="P21" s="622"/>
      <c r="Q21" s="623"/>
      <c r="R21" s="624">
        <v>9525278</v>
      </c>
      <c r="S21" s="625"/>
      <c r="T21" s="625"/>
      <c r="U21" s="625"/>
      <c r="V21" s="625"/>
      <c r="W21" s="625"/>
      <c r="X21" s="625"/>
      <c r="Y21" s="626"/>
      <c r="Z21" s="627">
        <v>21.8</v>
      </c>
      <c r="AA21" s="627"/>
      <c r="AB21" s="627"/>
      <c r="AC21" s="627"/>
      <c r="AD21" s="628">
        <v>7914792</v>
      </c>
      <c r="AE21" s="628"/>
      <c r="AF21" s="628"/>
      <c r="AG21" s="628"/>
      <c r="AH21" s="628"/>
      <c r="AI21" s="628"/>
      <c r="AJ21" s="628"/>
      <c r="AK21" s="628"/>
      <c r="AL21" s="629">
        <v>29.6</v>
      </c>
      <c r="AM21" s="630"/>
      <c r="AN21" s="630"/>
      <c r="AO21" s="631"/>
      <c r="AP21" s="621" t="s">
        <v>266</v>
      </c>
      <c r="AQ21" s="640"/>
      <c r="AR21" s="640"/>
      <c r="AS21" s="640"/>
      <c r="AT21" s="640"/>
      <c r="AU21" s="640"/>
      <c r="AV21" s="640"/>
      <c r="AW21" s="640"/>
      <c r="AX21" s="640"/>
      <c r="AY21" s="640"/>
      <c r="AZ21" s="640"/>
      <c r="BA21" s="640"/>
      <c r="BB21" s="640"/>
      <c r="BC21" s="640"/>
      <c r="BD21" s="640"/>
      <c r="BE21" s="640"/>
      <c r="BF21" s="641"/>
      <c r="BG21" s="624">
        <v>28967</v>
      </c>
      <c r="BH21" s="625"/>
      <c r="BI21" s="625"/>
      <c r="BJ21" s="625"/>
      <c r="BK21" s="625"/>
      <c r="BL21" s="625"/>
      <c r="BM21" s="625"/>
      <c r="BN21" s="626"/>
      <c r="BO21" s="627">
        <v>0.2</v>
      </c>
      <c r="BP21" s="627"/>
      <c r="BQ21" s="627"/>
      <c r="BR21" s="627"/>
      <c r="BS21" s="628" t="s">
        <v>122</v>
      </c>
      <c r="BT21" s="628"/>
      <c r="BU21" s="628"/>
      <c r="BV21" s="628"/>
      <c r="BW21" s="628"/>
      <c r="BX21" s="628"/>
      <c r="BY21" s="628"/>
      <c r="BZ21" s="628"/>
      <c r="CA21" s="628"/>
      <c r="CB21" s="632"/>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2">
      <c r="B22" s="621" t="s">
        <v>267</v>
      </c>
      <c r="C22" s="622"/>
      <c r="D22" s="622"/>
      <c r="E22" s="622"/>
      <c r="F22" s="622"/>
      <c r="G22" s="622"/>
      <c r="H22" s="622"/>
      <c r="I22" s="622"/>
      <c r="J22" s="622"/>
      <c r="K22" s="622"/>
      <c r="L22" s="622"/>
      <c r="M22" s="622"/>
      <c r="N22" s="622"/>
      <c r="O22" s="622"/>
      <c r="P22" s="622"/>
      <c r="Q22" s="623"/>
      <c r="R22" s="624">
        <v>7914792</v>
      </c>
      <c r="S22" s="625"/>
      <c r="T22" s="625"/>
      <c r="U22" s="625"/>
      <c r="V22" s="625"/>
      <c r="W22" s="625"/>
      <c r="X22" s="625"/>
      <c r="Y22" s="626"/>
      <c r="Z22" s="627">
        <v>18.100000000000001</v>
      </c>
      <c r="AA22" s="627"/>
      <c r="AB22" s="627"/>
      <c r="AC22" s="627"/>
      <c r="AD22" s="628">
        <v>7914792</v>
      </c>
      <c r="AE22" s="628"/>
      <c r="AF22" s="628"/>
      <c r="AG22" s="628"/>
      <c r="AH22" s="628"/>
      <c r="AI22" s="628"/>
      <c r="AJ22" s="628"/>
      <c r="AK22" s="628"/>
      <c r="AL22" s="629">
        <v>29.6</v>
      </c>
      <c r="AM22" s="630"/>
      <c r="AN22" s="630"/>
      <c r="AO22" s="631"/>
      <c r="AP22" s="621" t="s">
        <v>268</v>
      </c>
      <c r="AQ22" s="640"/>
      <c r="AR22" s="640"/>
      <c r="AS22" s="640"/>
      <c r="AT22" s="640"/>
      <c r="AU22" s="640"/>
      <c r="AV22" s="640"/>
      <c r="AW22" s="640"/>
      <c r="AX22" s="640"/>
      <c r="AY22" s="640"/>
      <c r="AZ22" s="640"/>
      <c r="BA22" s="640"/>
      <c r="BB22" s="640"/>
      <c r="BC22" s="640"/>
      <c r="BD22" s="640"/>
      <c r="BE22" s="640"/>
      <c r="BF22" s="641"/>
      <c r="BG22" s="624" t="s">
        <v>122</v>
      </c>
      <c r="BH22" s="625"/>
      <c r="BI22" s="625"/>
      <c r="BJ22" s="625"/>
      <c r="BK22" s="625"/>
      <c r="BL22" s="625"/>
      <c r="BM22" s="625"/>
      <c r="BN22" s="626"/>
      <c r="BO22" s="627" t="s">
        <v>122</v>
      </c>
      <c r="BP22" s="627"/>
      <c r="BQ22" s="627"/>
      <c r="BR22" s="627"/>
      <c r="BS22" s="628" t="s">
        <v>122</v>
      </c>
      <c r="BT22" s="628"/>
      <c r="BU22" s="628"/>
      <c r="BV22" s="628"/>
      <c r="BW22" s="628"/>
      <c r="BX22" s="628"/>
      <c r="BY22" s="628"/>
      <c r="BZ22" s="628"/>
      <c r="CA22" s="628"/>
      <c r="CB22" s="632"/>
      <c r="CD22" s="606" t="s">
        <v>269</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2">
      <c r="B23" s="621" t="s">
        <v>270</v>
      </c>
      <c r="C23" s="622"/>
      <c r="D23" s="622"/>
      <c r="E23" s="622"/>
      <c r="F23" s="622"/>
      <c r="G23" s="622"/>
      <c r="H23" s="622"/>
      <c r="I23" s="622"/>
      <c r="J23" s="622"/>
      <c r="K23" s="622"/>
      <c r="L23" s="622"/>
      <c r="M23" s="622"/>
      <c r="N23" s="622"/>
      <c r="O23" s="622"/>
      <c r="P23" s="622"/>
      <c r="Q23" s="623"/>
      <c r="R23" s="624">
        <v>1610486</v>
      </c>
      <c r="S23" s="625"/>
      <c r="T23" s="625"/>
      <c r="U23" s="625"/>
      <c r="V23" s="625"/>
      <c r="W23" s="625"/>
      <c r="X23" s="625"/>
      <c r="Y23" s="626"/>
      <c r="Z23" s="627">
        <v>3.7</v>
      </c>
      <c r="AA23" s="627"/>
      <c r="AB23" s="627"/>
      <c r="AC23" s="627"/>
      <c r="AD23" s="628" t="s">
        <v>122</v>
      </c>
      <c r="AE23" s="628"/>
      <c r="AF23" s="628"/>
      <c r="AG23" s="628"/>
      <c r="AH23" s="628"/>
      <c r="AI23" s="628"/>
      <c r="AJ23" s="628"/>
      <c r="AK23" s="628"/>
      <c r="AL23" s="629" t="s">
        <v>122</v>
      </c>
      <c r="AM23" s="630"/>
      <c r="AN23" s="630"/>
      <c r="AO23" s="631"/>
      <c r="AP23" s="621" t="s">
        <v>271</v>
      </c>
      <c r="AQ23" s="640"/>
      <c r="AR23" s="640"/>
      <c r="AS23" s="640"/>
      <c r="AT23" s="640"/>
      <c r="AU23" s="640"/>
      <c r="AV23" s="640"/>
      <c r="AW23" s="640"/>
      <c r="AX23" s="640"/>
      <c r="AY23" s="640"/>
      <c r="AZ23" s="640"/>
      <c r="BA23" s="640"/>
      <c r="BB23" s="640"/>
      <c r="BC23" s="640"/>
      <c r="BD23" s="640"/>
      <c r="BE23" s="640"/>
      <c r="BF23" s="641"/>
      <c r="BG23" s="624" t="s">
        <v>122</v>
      </c>
      <c r="BH23" s="625"/>
      <c r="BI23" s="625"/>
      <c r="BJ23" s="625"/>
      <c r="BK23" s="625"/>
      <c r="BL23" s="625"/>
      <c r="BM23" s="625"/>
      <c r="BN23" s="626"/>
      <c r="BO23" s="627" t="s">
        <v>122</v>
      </c>
      <c r="BP23" s="627"/>
      <c r="BQ23" s="627"/>
      <c r="BR23" s="627"/>
      <c r="BS23" s="628" t="s">
        <v>122</v>
      </c>
      <c r="BT23" s="628"/>
      <c r="BU23" s="628"/>
      <c r="BV23" s="628"/>
      <c r="BW23" s="628"/>
      <c r="BX23" s="628"/>
      <c r="BY23" s="628"/>
      <c r="BZ23" s="628"/>
      <c r="CA23" s="628"/>
      <c r="CB23" s="632"/>
      <c r="CD23" s="606" t="s">
        <v>211</v>
      </c>
      <c r="CE23" s="607"/>
      <c r="CF23" s="607"/>
      <c r="CG23" s="607"/>
      <c r="CH23" s="607"/>
      <c r="CI23" s="607"/>
      <c r="CJ23" s="607"/>
      <c r="CK23" s="607"/>
      <c r="CL23" s="607"/>
      <c r="CM23" s="607"/>
      <c r="CN23" s="607"/>
      <c r="CO23" s="607"/>
      <c r="CP23" s="607"/>
      <c r="CQ23" s="608"/>
      <c r="CR23" s="606" t="s">
        <v>272</v>
      </c>
      <c r="CS23" s="607"/>
      <c r="CT23" s="607"/>
      <c r="CU23" s="607"/>
      <c r="CV23" s="607"/>
      <c r="CW23" s="607"/>
      <c r="CX23" s="607"/>
      <c r="CY23" s="608"/>
      <c r="CZ23" s="606" t="s">
        <v>273</v>
      </c>
      <c r="DA23" s="607"/>
      <c r="DB23" s="607"/>
      <c r="DC23" s="608"/>
      <c r="DD23" s="606" t="s">
        <v>274</v>
      </c>
      <c r="DE23" s="607"/>
      <c r="DF23" s="607"/>
      <c r="DG23" s="607"/>
      <c r="DH23" s="607"/>
      <c r="DI23" s="607"/>
      <c r="DJ23" s="607"/>
      <c r="DK23" s="608"/>
      <c r="DL23" s="653" t="s">
        <v>275</v>
      </c>
      <c r="DM23" s="654"/>
      <c r="DN23" s="654"/>
      <c r="DO23" s="654"/>
      <c r="DP23" s="654"/>
      <c r="DQ23" s="654"/>
      <c r="DR23" s="654"/>
      <c r="DS23" s="654"/>
      <c r="DT23" s="654"/>
      <c r="DU23" s="654"/>
      <c r="DV23" s="655"/>
      <c r="DW23" s="606" t="s">
        <v>276</v>
      </c>
      <c r="DX23" s="607"/>
      <c r="DY23" s="607"/>
      <c r="DZ23" s="607"/>
      <c r="EA23" s="607"/>
      <c r="EB23" s="607"/>
      <c r="EC23" s="608"/>
    </row>
    <row r="24" spans="2:133" ht="11.25" customHeight="1" x14ac:dyDescent="0.2">
      <c r="B24" s="621" t="s">
        <v>277</v>
      </c>
      <c r="C24" s="622"/>
      <c r="D24" s="622"/>
      <c r="E24" s="622"/>
      <c r="F24" s="622"/>
      <c r="G24" s="622"/>
      <c r="H24" s="622"/>
      <c r="I24" s="622"/>
      <c r="J24" s="622"/>
      <c r="K24" s="622"/>
      <c r="L24" s="622"/>
      <c r="M24" s="622"/>
      <c r="N24" s="622"/>
      <c r="O24" s="622"/>
      <c r="P24" s="622"/>
      <c r="Q24" s="623"/>
      <c r="R24" s="624" t="s">
        <v>122</v>
      </c>
      <c r="S24" s="625"/>
      <c r="T24" s="625"/>
      <c r="U24" s="625"/>
      <c r="V24" s="625"/>
      <c r="W24" s="625"/>
      <c r="X24" s="625"/>
      <c r="Y24" s="626"/>
      <c r="Z24" s="627" t="s">
        <v>122</v>
      </c>
      <c r="AA24" s="627"/>
      <c r="AB24" s="627"/>
      <c r="AC24" s="627"/>
      <c r="AD24" s="628" t="s">
        <v>122</v>
      </c>
      <c r="AE24" s="628"/>
      <c r="AF24" s="628"/>
      <c r="AG24" s="628"/>
      <c r="AH24" s="628"/>
      <c r="AI24" s="628"/>
      <c r="AJ24" s="628"/>
      <c r="AK24" s="628"/>
      <c r="AL24" s="629" t="s">
        <v>122</v>
      </c>
      <c r="AM24" s="630"/>
      <c r="AN24" s="630"/>
      <c r="AO24" s="631"/>
      <c r="AP24" s="621" t="s">
        <v>278</v>
      </c>
      <c r="AQ24" s="640"/>
      <c r="AR24" s="640"/>
      <c r="AS24" s="640"/>
      <c r="AT24" s="640"/>
      <c r="AU24" s="640"/>
      <c r="AV24" s="640"/>
      <c r="AW24" s="640"/>
      <c r="AX24" s="640"/>
      <c r="AY24" s="640"/>
      <c r="AZ24" s="640"/>
      <c r="BA24" s="640"/>
      <c r="BB24" s="640"/>
      <c r="BC24" s="640"/>
      <c r="BD24" s="640"/>
      <c r="BE24" s="640"/>
      <c r="BF24" s="641"/>
      <c r="BG24" s="624" t="s">
        <v>122</v>
      </c>
      <c r="BH24" s="625"/>
      <c r="BI24" s="625"/>
      <c r="BJ24" s="625"/>
      <c r="BK24" s="625"/>
      <c r="BL24" s="625"/>
      <c r="BM24" s="625"/>
      <c r="BN24" s="626"/>
      <c r="BO24" s="627" t="s">
        <v>122</v>
      </c>
      <c r="BP24" s="627"/>
      <c r="BQ24" s="627"/>
      <c r="BR24" s="627"/>
      <c r="BS24" s="628" t="s">
        <v>122</v>
      </c>
      <c r="BT24" s="628"/>
      <c r="BU24" s="628"/>
      <c r="BV24" s="628"/>
      <c r="BW24" s="628"/>
      <c r="BX24" s="628"/>
      <c r="BY24" s="628"/>
      <c r="BZ24" s="628"/>
      <c r="CA24" s="628"/>
      <c r="CB24" s="632"/>
      <c r="CD24" s="610" t="s">
        <v>279</v>
      </c>
      <c r="CE24" s="611"/>
      <c r="CF24" s="611"/>
      <c r="CG24" s="611"/>
      <c r="CH24" s="611"/>
      <c r="CI24" s="611"/>
      <c r="CJ24" s="611"/>
      <c r="CK24" s="611"/>
      <c r="CL24" s="611"/>
      <c r="CM24" s="611"/>
      <c r="CN24" s="611"/>
      <c r="CO24" s="611"/>
      <c r="CP24" s="611"/>
      <c r="CQ24" s="612"/>
      <c r="CR24" s="613">
        <v>20054318</v>
      </c>
      <c r="CS24" s="614"/>
      <c r="CT24" s="614"/>
      <c r="CU24" s="614"/>
      <c r="CV24" s="614"/>
      <c r="CW24" s="614"/>
      <c r="CX24" s="614"/>
      <c r="CY24" s="615"/>
      <c r="CZ24" s="618">
        <v>48.4</v>
      </c>
      <c r="DA24" s="619"/>
      <c r="DB24" s="619"/>
      <c r="DC24" s="635"/>
      <c r="DD24" s="656">
        <v>14715479</v>
      </c>
      <c r="DE24" s="614"/>
      <c r="DF24" s="614"/>
      <c r="DG24" s="614"/>
      <c r="DH24" s="614"/>
      <c r="DI24" s="614"/>
      <c r="DJ24" s="614"/>
      <c r="DK24" s="615"/>
      <c r="DL24" s="656">
        <v>12618783</v>
      </c>
      <c r="DM24" s="614"/>
      <c r="DN24" s="614"/>
      <c r="DO24" s="614"/>
      <c r="DP24" s="614"/>
      <c r="DQ24" s="614"/>
      <c r="DR24" s="614"/>
      <c r="DS24" s="614"/>
      <c r="DT24" s="614"/>
      <c r="DU24" s="614"/>
      <c r="DV24" s="615"/>
      <c r="DW24" s="618">
        <v>46.9</v>
      </c>
      <c r="DX24" s="619"/>
      <c r="DY24" s="619"/>
      <c r="DZ24" s="619"/>
      <c r="EA24" s="619"/>
      <c r="EB24" s="619"/>
      <c r="EC24" s="620"/>
    </row>
    <row r="25" spans="2:133" ht="11.25" customHeight="1" x14ac:dyDescent="0.2">
      <c r="B25" s="621" t="s">
        <v>280</v>
      </c>
      <c r="C25" s="622"/>
      <c r="D25" s="622"/>
      <c r="E25" s="622"/>
      <c r="F25" s="622"/>
      <c r="G25" s="622"/>
      <c r="H25" s="622"/>
      <c r="I25" s="622"/>
      <c r="J25" s="622"/>
      <c r="K25" s="622"/>
      <c r="L25" s="622"/>
      <c r="M25" s="622"/>
      <c r="N25" s="622"/>
      <c r="O25" s="622"/>
      <c r="P25" s="622"/>
      <c r="Q25" s="623"/>
      <c r="R25" s="624">
        <v>28281472</v>
      </c>
      <c r="S25" s="625"/>
      <c r="T25" s="625"/>
      <c r="U25" s="625"/>
      <c r="V25" s="625"/>
      <c r="W25" s="625"/>
      <c r="X25" s="625"/>
      <c r="Y25" s="626"/>
      <c r="Z25" s="627">
        <v>64.599999999999994</v>
      </c>
      <c r="AA25" s="627"/>
      <c r="AB25" s="627"/>
      <c r="AC25" s="627"/>
      <c r="AD25" s="628">
        <v>26670986</v>
      </c>
      <c r="AE25" s="628"/>
      <c r="AF25" s="628"/>
      <c r="AG25" s="628"/>
      <c r="AH25" s="628"/>
      <c r="AI25" s="628"/>
      <c r="AJ25" s="628"/>
      <c r="AK25" s="628"/>
      <c r="AL25" s="629">
        <v>99.7</v>
      </c>
      <c r="AM25" s="630"/>
      <c r="AN25" s="630"/>
      <c r="AO25" s="631"/>
      <c r="AP25" s="621" t="s">
        <v>281</v>
      </c>
      <c r="AQ25" s="640"/>
      <c r="AR25" s="640"/>
      <c r="AS25" s="640"/>
      <c r="AT25" s="640"/>
      <c r="AU25" s="640"/>
      <c r="AV25" s="640"/>
      <c r="AW25" s="640"/>
      <c r="AX25" s="640"/>
      <c r="AY25" s="640"/>
      <c r="AZ25" s="640"/>
      <c r="BA25" s="640"/>
      <c r="BB25" s="640"/>
      <c r="BC25" s="640"/>
      <c r="BD25" s="640"/>
      <c r="BE25" s="640"/>
      <c r="BF25" s="641"/>
      <c r="BG25" s="624" t="s">
        <v>122</v>
      </c>
      <c r="BH25" s="625"/>
      <c r="BI25" s="625"/>
      <c r="BJ25" s="625"/>
      <c r="BK25" s="625"/>
      <c r="BL25" s="625"/>
      <c r="BM25" s="625"/>
      <c r="BN25" s="626"/>
      <c r="BO25" s="627" t="s">
        <v>122</v>
      </c>
      <c r="BP25" s="627"/>
      <c r="BQ25" s="627"/>
      <c r="BR25" s="627"/>
      <c r="BS25" s="628" t="s">
        <v>122</v>
      </c>
      <c r="BT25" s="628"/>
      <c r="BU25" s="628"/>
      <c r="BV25" s="628"/>
      <c r="BW25" s="628"/>
      <c r="BX25" s="628"/>
      <c r="BY25" s="628"/>
      <c r="BZ25" s="628"/>
      <c r="CA25" s="628"/>
      <c r="CB25" s="632"/>
      <c r="CD25" s="621" t="s">
        <v>282</v>
      </c>
      <c r="CE25" s="622"/>
      <c r="CF25" s="622"/>
      <c r="CG25" s="622"/>
      <c r="CH25" s="622"/>
      <c r="CI25" s="622"/>
      <c r="CJ25" s="622"/>
      <c r="CK25" s="622"/>
      <c r="CL25" s="622"/>
      <c r="CM25" s="622"/>
      <c r="CN25" s="622"/>
      <c r="CO25" s="622"/>
      <c r="CP25" s="622"/>
      <c r="CQ25" s="623"/>
      <c r="CR25" s="624">
        <v>5641765</v>
      </c>
      <c r="CS25" s="645"/>
      <c r="CT25" s="645"/>
      <c r="CU25" s="645"/>
      <c r="CV25" s="645"/>
      <c r="CW25" s="645"/>
      <c r="CX25" s="645"/>
      <c r="CY25" s="646"/>
      <c r="CZ25" s="629">
        <v>13.6</v>
      </c>
      <c r="DA25" s="657"/>
      <c r="DB25" s="657"/>
      <c r="DC25" s="659"/>
      <c r="DD25" s="633">
        <v>5297516</v>
      </c>
      <c r="DE25" s="645"/>
      <c r="DF25" s="645"/>
      <c r="DG25" s="645"/>
      <c r="DH25" s="645"/>
      <c r="DI25" s="645"/>
      <c r="DJ25" s="645"/>
      <c r="DK25" s="646"/>
      <c r="DL25" s="633">
        <v>5221584</v>
      </c>
      <c r="DM25" s="645"/>
      <c r="DN25" s="645"/>
      <c r="DO25" s="645"/>
      <c r="DP25" s="645"/>
      <c r="DQ25" s="645"/>
      <c r="DR25" s="645"/>
      <c r="DS25" s="645"/>
      <c r="DT25" s="645"/>
      <c r="DU25" s="645"/>
      <c r="DV25" s="646"/>
      <c r="DW25" s="629">
        <v>19.399999999999999</v>
      </c>
      <c r="DX25" s="657"/>
      <c r="DY25" s="657"/>
      <c r="DZ25" s="657"/>
      <c r="EA25" s="657"/>
      <c r="EB25" s="657"/>
      <c r="EC25" s="658"/>
    </row>
    <row r="26" spans="2:133" ht="11.25" customHeight="1" x14ac:dyDescent="0.2">
      <c r="B26" s="621" t="s">
        <v>283</v>
      </c>
      <c r="C26" s="622"/>
      <c r="D26" s="622"/>
      <c r="E26" s="622"/>
      <c r="F26" s="622"/>
      <c r="G26" s="622"/>
      <c r="H26" s="622"/>
      <c r="I26" s="622"/>
      <c r="J26" s="622"/>
      <c r="K26" s="622"/>
      <c r="L26" s="622"/>
      <c r="M26" s="622"/>
      <c r="N26" s="622"/>
      <c r="O26" s="622"/>
      <c r="P26" s="622"/>
      <c r="Q26" s="623"/>
      <c r="R26" s="624">
        <v>12167</v>
      </c>
      <c r="S26" s="625"/>
      <c r="T26" s="625"/>
      <c r="U26" s="625"/>
      <c r="V26" s="625"/>
      <c r="W26" s="625"/>
      <c r="X26" s="625"/>
      <c r="Y26" s="626"/>
      <c r="Z26" s="627">
        <v>0</v>
      </c>
      <c r="AA26" s="627"/>
      <c r="AB26" s="627"/>
      <c r="AC26" s="627"/>
      <c r="AD26" s="628">
        <v>12167</v>
      </c>
      <c r="AE26" s="628"/>
      <c r="AF26" s="628"/>
      <c r="AG26" s="628"/>
      <c r="AH26" s="628"/>
      <c r="AI26" s="628"/>
      <c r="AJ26" s="628"/>
      <c r="AK26" s="628"/>
      <c r="AL26" s="629">
        <v>0</v>
      </c>
      <c r="AM26" s="630"/>
      <c r="AN26" s="630"/>
      <c r="AO26" s="631"/>
      <c r="AP26" s="621" t="s">
        <v>284</v>
      </c>
      <c r="AQ26" s="640"/>
      <c r="AR26" s="640"/>
      <c r="AS26" s="640"/>
      <c r="AT26" s="640"/>
      <c r="AU26" s="640"/>
      <c r="AV26" s="640"/>
      <c r="AW26" s="640"/>
      <c r="AX26" s="640"/>
      <c r="AY26" s="640"/>
      <c r="AZ26" s="640"/>
      <c r="BA26" s="640"/>
      <c r="BB26" s="640"/>
      <c r="BC26" s="640"/>
      <c r="BD26" s="640"/>
      <c r="BE26" s="640"/>
      <c r="BF26" s="641"/>
      <c r="BG26" s="624" t="s">
        <v>122</v>
      </c>
      <c r="BH26" s="625"/>
      <c r="BI26" s="625"/>
      <c r="BJ26" s="625"/>
      <c r="BK26" s="625"/>
      <c r="BL26" s="625"/>
      <c r="BM26" s="625"/>
      <c r="BN26" s="626"/>
      <c r="BO26" s="627" t="s">
        <v>122</v>
      </c>
      <c r="BP26" s="627"/>
      <c r="BQ26" s="627"/>
      <c r="BR26" s="627"/>
      <c r="BS26" s="628" t="s">
        <v>122</v>
      </c>
      <c r="BT26" s="628"/>
      <c r="BU26" s="628"/>
      <c r="BV26" s="628"/>
      <c r="BW26" s="628"/>
      <c r="BX26" s="628"/>
      <c r="BY26" s="628"/>
      <c r="BZ26" s="628"/>
      <c r="CA26" s="628"/>
      <c r="CB26" s="632"/>
      <c r="CD26" s="621" t="s">
        <v>285</v>
      </c>
      <c r="CE26" s="622"/>
      <c r="CF26" s="622"/>
      <c r="CG26" s="622"/>
      <c r="CH26" s="622"/>
      <c r="CI26" s="622"/>
      <c r="CJ26" s="622"/>
      <c r="CK26" s="622"/>
      <c r="CL26" s="622"/>
      <c r="CM26" s="622"/>
      <c r="CN26" s="622"/>
      <c r="CO26" s="622"/>
      <c r="CP26" s="622"/>
      <c r="CQ26" s="623"/>
      <c r="CR26" s="624">
        <v>3602548</v>
      </c>
      <c r="CS26" s="625"/>
      <c r="CT26" s="625"/>
      <c r="CU26" s="625"/>
      <c r="CV26" s="625"/>
      <c r="CW26" s="625"/>
      <c r="CX26" s="625"/>
      <c r="CY26" s="626"/>
      <c r="CZ26" s="629">
        <v>8.6999999999999993</v>
      </c>
      <c r="DA26" s="657"/>
      <c r="DB26" s="657"/>
      <c r="DC26" s="659"/>
      <c r="DD26" s="633">
        <v>3258299</v>
      </c>
      <c r="DE26" s="625"/>
      <c r="DF26" s="625"/>
      <c r="DG26" s="625"/>
      <c r="DH26" s="625"/>
      <c r="DI26" s="625"/>
      <c r="DJ26" s="625"/>
      <c r="DK26" s="626"/>
      <c r="DL26" s="633" t="s">
        <v>122</v>
      </c>
      <c r="DM26" s="625"/>
      <c r="DN26" s="625"/>
      <c r="DO26" s="625"/>
      <c r="DP26" s="625"/>
      <c r="DQ26" s="625"/>
      <c r="DR26" s="625"/>
      <c r="DS26" s="625"/>
      <c r="DT26" s="625"/>
      <c r="DU26" s="625"/>
      <c r="DV26" s="626"/>
      <c r="DW26" s="629" t="s">
        <v>122</v>
      </c>
      <c r="DX26" s="657"/>
      <c r="DY26" s="657"/>
      <c r="DZ26" s="657"/>
      <c r="EA26" s="657"/>
      <c r="EB26" s="657"/>
      <c r="EC26" s="658"/>
    </row>
    <row r="27" spans="2:133" ht="11.25" customHeight="1" x14ac:dyDescent="0.2">
      <c r="B27" s="621" t="s">
        <v>286</v>
      </c>
      <c r="C27" s="622"/>
      <c r="D27" s="622"/>
      <c r="E27" s="622"/>
      <c r="F27" s="622"/>
      <c r="G27" s="622"/>
      <c r="H27" s="622"/>
      <c r="I27" s="622"/>
      <c r="J27" s="622"/>
      <c r="K27" s="622"/>
      <c r="L27" s="622"/>
      <c r="M27" s="622"/>
      <c r="N27" s="622"/>
      <c r="O27" s="622"/>
      <c r="P27" s="622"/>
      <c r="Q27" s="623"/>
      <c r="R27" s="624">
        <v>83053</v>
      </c>
      <c r="S27" s="625"/>
      <c r="T27" s="625"/>
      <c r="U27" s="625"/>
      <c r="V27" s="625"/>
      <c r="W27" s="625"/>
      <c r="X27" s="625"/>
      <c r="Y27" s="626"/>
      <c r="Z27" s="627">
        <v>0.2</v>
      </c>
      <c r="AA27" s="627"/>
      <c r="AB27" s="627"/>
      <c r="AC27" s="627"/>
      <c r="AD27" s="628" t="s">
        <v>122</v>
      </c>
      <c r="AE27" s="628"/>
      <c r="AF27" s="628"/>
      <c r="AG27" s="628"/>
      <c r="AH27" s="628"/>
      <c r="AI27" s="628"/>
      <c r="AJ27" s="628"/>
      <c r="AK27" s="628"/>
      <c r="AL27" s="629" t="s">
        <v>122</v>
      </c>
      <c r="AM27" s="630"/>
      <c r="AN27" s="630"/>
      <c r="AO27" s="631"/>
      <c r="AP27" s="621" t="s">
        <v>287</v>
      </c>
      <c r="AQ27" s="622"/>
      <c r="AR27" s="622"/>
      <c r="AS27" s="622"/>
      <c r="AT27" s="622"/>
      <c r="AU27" s="622"/>
      <c r="AV27" s="622"/>
      <c r="AW27" s="622"/>
      <c r="AX27" s="622"/>
      <c r="AY27" s="622"/>
      <c r="AZ27" s="622"/>
      <c r="BA27" s="622"/>
      <c r="BB27" s="622"/>
      <c r="BC27" s="622"/>
      <c r="BD27" s="622"/>
      <c r="BE27" s="622"/>
      <c r="BF27" s="623"/>
      <c r="BG27" s="624">
        <v>15382302</v>
      </c>
      <c r="BH27" s="625"/>
      <c r="BI27" s="625"/>
      <c r="BJ27" s="625"/>
      <c r="BK27" s="625"/>
      <c r="BL27" s="625"/>
      <c r="BM27" s="625"/>
      <c r="BN27" s="626"/>
      <c r="BO27" s="627">
        <v>100</v>
      </c>
      <c r="BP27" s="627"/>
      <c r="BQ27" s="627"/>
      <c r="BR27" s="627"/>
      <c r="BS27" s="628">
        <v>828453</v>
      </c>
      <c r="BT27" s="628"/>
      <c r="BU27" s="628"/>
      <c r="BV27" s="628"/>
      <c r="BW27" s="628"/>
      <c r="BX27" s="628"/>
      <c r="BY27" s="628"/>
      <c r="BZ27" s="628"/>
      <c r="CA27" s="628"/>
      <c r="CB27" s="632"/>
      <c r="CD27" s="621" t="s">
        <v>288</v>
      </c>
      <c r="CE27" s="622"/>
      <c r="CF27" s="622"/>
      <c r="CG27" s="622"/>
      <c r="CH27" s="622"/>
      <c r="CI27" s="622"/>
      <c r="CJ27" s="622"/>
      <c r="CK27" s="622"/>
      <c r="CL27" s="622"/>
      <c r="CM27" s="622"/>
      <c r="CN27" s="622"/>
      <c r="CO27" s="622"/>
      <c r="CP27" s="622"/>
      <c r="CQ27" s="623"/>
      <c r="CR27" s="624">
        <v>8394730</v>
      </c>
      <c r="CS27" s="645"/>
      <c r="CT27" s="645"/>
      <c r="CU27" s="645"/>
      <c r="CV27" s="645"/>
      <c r="CW27" s="645"/>
      <c r="CX27" s="645"/>
      <c r="CY27" s="646"/>
      <c r="CZ27" s="629">
        <v>20.3</v>
      </c>
      <c r="DA27" s="657"/>
      <c r="DB27" s="657"/>
      <c r="DC27" s="659"/>
      <c r="DD27" s="633">
        <v>3465721</v>
      </c>
      <c r="DE27" s="645"/>
      <c r="DF27" s="645"/>
      <c r="DG27" s="645"/>
      <c r="DH27" s="645"/>
      <c r="DI27" s="645"/>
      <c r="DJ27" s="645"/>
      <c r="DK27" s="646"/>
      <c r="DL27" s="633">
        <v>2479433</v>
      </c>
      <c r="DM27" s="645"/>
      <c r="DN27" s="645"/>
      <c r="DO27" s="645"/>
      <c r="DP27" s="645"/>
      <c r="DQ27" s="645"/>
      <c r="DR27" s="645"/>
      <c r="DS27" s="645"/>
      <c r="DT27" s="645"/>
      <c r="DU27" s="645"/>
      <c r="DV27" s="646"/>
      <c r="DW27" s="629">
        <v>9.1999999999999993</v>
      </c>
      <c r="DX27" s="657"/>
      <c r="DY27" s="657"/>
      <c r="DZ27" s="657"/>
      <c r="EA27" s="657"/>
      <c r="EB27" s="657"/>
      <c r="EC27" s="658"/>
    </row>
    <row r="28" spans="2:133" ht="11.25" customHeight="1" x14ac:dyDescent="0.2">
      <c r="B28" s="621" t="s">
        <v>289</v>
      </c>
      <c r="C28" s="622"/>
      <c r="D28" s="622"/>
      <c r="E28" s="622"/>
      <c r="F28" s="622"/>
      <c r="G28" s="622"/>
      <c r="H28" s="622"/>
      <c r="I28" s="622"/>
      <c r="J28" s="622"/>
      <c r="K28" s="622"/>
      <c r="L28" s="622"/>
      <c r="M28" s="622"/>
      <c r="N28" s="622"/>
      <c r="O28" s="622"/>
      <c r="P28" s="622"/>
      <c r="Q28" s="623"/>
      <c r="R28" s="624">
        <v>382592</v>
      </c>
      <c r="S28" s="625"/>
      <c r="T28" s="625"/>
      <c r="U28" s="625"/>
      <c r="V28" s="625"/>
      <c r="W28" s="625"/>
      <c r="X28" s="625"/>
      <c r="Y28" s="626"/>
      <c r="Z28" s="627">
        <v>0.9</v>
      </c>
      <c r="AA28" s="627"/>
      <c r="AB28" s="627"/>
      <c r="AC28" s="627"/>
      <c r="AD28" s="628">
        <v>47649</v>
      </c>
      <c r="AE28" s="628"/>
      <c r="AF28" s="628"/>
      <c r="AG28" s="628"/>
      <c r="AH28" s="628"/>
      <c r="AI28" s="628"/>
      <c r="AJ28" s="628"/>
      <c r="AK28" s="628"/>
      <c r="AL28" s="629">
        <v>0.2</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290</v>
      </c>
      <c r="CE28" s="622"/>
      <c r="CF28" s="622"/>
      <c r="CG28" s="622"/>
      <c r="CH28" s="622"/>
      <c r="CI28" s="622"/>
      <c r="CJ28" s="622"/>
      <c r="CK28" s="622"/>
      <c r="CL28" s="622"/>
      <c r="CM28" s="622"/>
      <c r="CN28" s="622"/>
      <c r="CO28" s="622"/>
      <c r="CP28" s="622"/>
      <c r="CQ28" s="623"/>
      <c r="CR28" s="624">
        <v>6017823</v>
      </c>
      <c r="CS28" s="625"/>
      <c r="CT28" s="625"/>
      <c r="CU28" s="625"/>
      <c r="CV28" s="625"/>
      <c r="CW28" s="625"/>
      <c r="CX28" s="625"/>
      <c r="CY28" s="626"/>
      <c r="CZ28" s="629">
        <v>14.5</v>
      </c>
      <c r="DA28" s="657"/>
      <c r="DB28" s="657"/>
      <c r="DC28" s="659"/>
      <c r="DD28" s="633">
        <v>5952242</v>
      </c>
      <c r="DE28" s="625"/>
      <c r="DF28" s="625"/>
      <c r="DG28" s="625"/>
      <c r="DH28" s="625"/>
      <c r="DI28" s="625"/>
      <c r="DJ28" s="625"/>
      <c r="DK28" s="626"/>
      <c r="DL28" s="633">
        <v>4917766</v>
      </c>
      <c r="DM28" s="625"/>
      <c r="DN28" s="625"/>
      <c r="DO28" s="625"/>
      <c r="DP28" s="625"/>
      <c r="DQ28" s="625"/>
      <c r="DR28" s="625"/>
      <c r="DS28" s="625"/>
      <c r="DT28" s="625"/>
      <c r="DU28" s="625"/>
      <c r="DV28" s="626"/>
      <c r="DW28" s="629">
        <v>18.3</v>
      </c>
      <c r="DX28" s="657"/>
      <c r="DY28" s="657"/>
      <c r="DZ28" s="657"/>
      <c r="EA28" s="657"/>
      <c r="EB28" s="657"/>
      <c r="EC28" s="658"/>
    </row>
    <row r="29" spans="2:133" ht="11.25" customHeight="1" x14ac:dyDescent="0.2">
      <c r="B29" s="621" t="s">
        <v>291</v>
      </c>
      <c r="C29" s="622"/>
      <c r="D29" s="622"/>
      <c r="E29" s="622"/>
      <c r="F29" s="622"/>
      <c r="G29" s="622"/>
      <c r="H29" s="622"/>
      <c r="I29" s="622"/>
      <c r="J29" s="622"/>
      <c r="K29" s="622"/>
      <c r="L29" s="622"/>
      <c r="M29" s="622"/>
      <c r="N29" s="622"/>
      <c r="O29" s="622"/>
      <c r="P29" s="622"/>
      <c r="Q29" s="623"/>
      <c r="R29" s="624">
        <v>302143</v>
      </c>
      <c r="S29" s="625"/>
      <c r="T29" s="625"/>
      <c r="U29" s="625"/>
      <c r="V29" s="625"/>
      <c r="W29" s="625"/>
      <c r="X29" s="625"/>
      <c r="Y29" s="626"/>
      <c r="Z29" s="627">
        <v>0.7</v>
      </c>
      <c r="AA29" s="627"/>
      <c r="AB29" s="627"/>
      <c r="AC29" s="627"/>
      <c r="AD29" s="628">
        <v>78</v>
      </c>
      <c r="AE29" s="628"/>
      <c r="AF29" s="628"/>
      <c r="AG29" s="628"/>
      <c r="AH29" s="628"/>
      <c r="AI29" s="628"/>
      <c r="AJ29" s="628"/>
      <c r="AK29" s="628"/>
      <c r="AL29" s="629">
        <v>0</v>
      </c>
      <c r="AM29" s="630"/>
      <c r="AN29" s="630"/>
      <c r="AO29" s="631"/>
      <c r="AP29" s="647"/>
      <c r="AQ29" s="648"/>
      <c r="AR29" s="648"/>
      <c r="AS29" s="648"/>
      <c r="AT29" s="648"/>
      <c r="AU29" s="648"/>
      <c r="AV29" s="648"/>
      <c r="AW29" s="648"/>
      <c r="AX29" s="648"/>
      <c r="AY29" s="648"/>
      <c r="AZ29" s="648"/>
      <c r="BA29" s="648"/>
      <c r="BB29" s="648"/>
      <c r="BC29" s="648"/>
      <c r="BD29" s="648"/>
      <c r="BE29" s="648"/>
      <c r="BF29" s="649"/>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2" t="s">
        <v>292</v>
      </c>
      <c r="CE29" s="663"/>
      <c r="CF29" s="621" t="s">
        <v>66</v>
      </c>
      <c r="CG29" s="622"/>
      <c r="CH29" s="622"/>
      <c r="CI29" s="622"/>
      <c r="CJ29" s="622"/>
      <c r="CK29" s="622"/>
      <c r="CL29" s="622"/>
      <c r="CM29" s="622"/>
      <c r="CN29" s="622"/>
      <c r="CO29" s="622"/>
      <c r="CP29" s="622"/>
      <c r="CQ29" s="623"/>
      <c r="CR29" s="624">
        <v>6017777</v>
      </c>
      <c r="CS29" s="645"/>
      <c r="CT29" s="645"/>
      <c r="CU29" s="645"/>
      <c r="CV29" s="645"/>
      <c r="CW29" s="645"/>
      <c r="CX29" s="645"/>
      <c r="CY29" s="646"/>
      <c r="CZ29" s="629">
        <v>14.5</v>
      </c>
      <c r="DA29" s="657"/>
      <c r="DB29" s="657"/>
      <c r="DC29" s="659"/>
      <c r="DD29" s="633">
        <v>5952196</v>
      </c>
      <c r="DE29" s="645"/>
      <c r="DF29" s="645"/>
      <c r="DG29" s="645"/>
      <c r="DH29" s="645"/>
      <c r="DI29" s="645"/>
      <c r="DJ29" s="645"/>
      <c r="DK29" s="646"/>
      <c r="DL29" s="633">
        <v>4917720</v>
      </c>
      <c r="DM29" s="645"/>
      <c r="DN29" s="645"/>
      <c r="DO29" s="645"/>
      <c r="DP29" s="645"/>
      <c r="DQ29" s="645"/>
      <c r="DR29" s="645"/>
      <c r="DS29" s="645"/>
      <c r="DT29" s="645"/>
      <c r="DU29" s="645"/>
      <c r="DV29" s="646"/>
      <c r="DW29" s="629">
        <v>18.3</v>
      </c>
      <c r="DX29" s="657"/>
      <c r="DY29" s="657"/>
      <c r="DZ29" s="657"/>
      <c r="EA29" s="657"/>
      <c r="EB29" s="657"/>
      <c r="EC29" s="658"/>
    </row>
    <row r="30" spans="2:133" ht="11.25" customHeight="1" x14ac:dyDescent="0.2">
      <c r="B30" s="621" t="s">
        <v>293</v>
      </c>
      <c r="C30" s="622"/>
      <c r="D30" s="622"/>
      <c r="E30" s="622"/>
      <c r="F30" s="622"/>
      <c r="G30" s="622"/>
      <c r="H30" s="622"/>
      <c r="I30" s="622"/>
      <c r="J30" s="622"/>
      <c r="K30" s="622"/>
      <c r="L30" s="622"/>
      <c r="M30" s="622"/>
      <c r="N30" s="622"/>
      <c r="O30" s="622"/>
      <c r="P30" s="622"/>
      <c r="Q30" s="623"/>
      <c r="R30" s="624">
        <v>6250028</v>
      </c>
      <c r="S30" s="625"/>
      <c r="T30" s="625"/>
      <c r="U30" s="625"/>
      <c r="V30" s="625"/>
      <c r="W30" s="625"/>
      <c r="X30" s="625"/>
      <c r="Y30" s="626"/>
      <c r="Z30" s="627">
        <v>14.3</v>
      </c>
      <c r="AA30" s="627"/>
      <c r="AB30" s="627"/>
      <c r="AC30" s="627"/>
      <c r="AD30" s="628" t="s">
        <v>122</v>
      </c>
      <c r="AE30" s="628"/>
      <c r="AF30" s="628"/>
      <c r="AG30" s="628"/>
      <c r="AH30" s="628"/>
      <c r="AI30" s="628"/>
      <c r="AJ30" s="628"/>
      <c r="AK30" s="628"/>
      <c r="AL30" s="629" t="s">
        <v>122</v>
      </c>
      <c r="AM30" s="630"/>
      <c r="AN30" s="630"/>
      <c r="AO30" s="631"/>
      <c r="AP30" s="606" t="s">
        <v>211</v>
      </c>
      <c r="AQ30" s="607"/>
      <c r="AR30" s="607"/>
      <c r="AS30" s="607"/>
      <c r="AT30" s="607"/>
      <c r="AU30" s="607"/>
      <c r="AV30" s="607"/>
      <c r="AW30" s="607"/>
      <c r="AX30" s="607"/>
      <c r="AY30" s="607"/>
      <c r="AZ30" s="607"/>
      <c r="BA30" s="607"/>
      <c r="BB30" s="607"/>
      <c r="BC30" s="607"/>
      <c r="BD30" s="607"/>
      <c r="BE30" s="607"/>
      <c r="BF30" s="608"/>
      <c r="BG30" s="606" t="s">
        <v>294</v>
      </c>
      <c r="BH30" s="660"/>
      <c r="BI30" s="660"/>
      <c r="BJ30" s="660"/>
      <c r="BK30" s="660"/>
      <c r="BL30" s="660"/>
      <c r="BM30" s="660"/>
      <c r="BN30" s="660"/>
      <c r="BO30" s="660"/>
      <c r="BP30" s="660"/>
      <c r="BQ30" s="661"/>
      <c r="BR30" s="606" t="s">
        <v>295</v>
      </c>
      <c r="BS30" s="660"/>
      <c r="BT30" s="660"/>
      <c r="BU30" s="660"/>
      <c r="BV30" s="660"/>
      <c r="BW30" s="660"/>
      <c r="BX30" s="660"/>
      <c r="BY30" s="660"/>
      <c r="BZ30" s="660"/>
      <c r="CA30" s="660"/>
      <c r="CB30" s="661"/>
      <c r="CD30" s="664"/>
      <c r="CE30" s="665"/>
      <c r="CF30" s="621" t="s">
        <v>296</v>
      </c>
      <c r="CG30" s="622"/>
      <c r="CH30" s="622"/>
      <c r="CI30" s="622"/>
      <c r="CJ30" s="622"/>
      <c r="CK30" s="622"/>
      <c r="CL30" s="622"/>
      <c r="CM30" s="622"/>
      <c r="CN30" s="622"/>
      <c r="CO30" s="622"/>
      <c r="CP30" s="622"/>
      <c r="CQ30" s="623"/>
      <c r="CR30" s="624">
        <v>5779240</v>
      </c>
      <c r="CS30" s="625"/>
      <c r="CT30" s="625"/>
      <c r="CU30" s="625"/>
      <c r="CV30" s="625"/>
      <c r="CW30" s="625"/>
      <c r="CX30" s="625"/>
      <c r="CY30" s="626"/>
      <c r="CZ30" s="629">
        <v>14</v>
      </c>
      <c r="DA30" s="657"/>
      <c r="DB30" s="657"/>
      <c r="DC30" s="659"/>
      <c r="DD30" s="633">
        <v>5713659</v>
      </c>
      <c r="DE30" s="625"/>
      <c r="DF30" s="625"/>
      <c r="DG30" s="625"/>
      <c r="DH30" s="625"/>
      <c r="DI30" s="625"/>
      <c r="DJ30" s="625"/>
      <c r="DK30" s="626"/>
      <c r="DL30" s="633">
        <v>4681688</v>
      </c>
      <c r="DM30" s="625"/>
      <c r="DN30" s="625"/>
      <c r="DO30" s="625"/>
      <c r="DP30" s="625"/>
      <c r="DQ30" s="625"/>
      <c r="DR30" s="625"/>
      <c r="DS30" s="625"/>
      <c r="DT30" s="625"/>
      <c r="DU30" s="625"/>
      <c r="DV30" s="626"/>
      <c r="DW30" s="629">
        <v>17.399999999999999</v>
      </c>
      <c r="DX30" s="657"/>
      <c r="DY30" s="657"/>
      <c r="DZ30" s="657"/>
      <c r="EA30" s="657"/>
      <c r="EB30" s="657"/>
      <c r="EC30" s="658"/>
    </row>
    <row r="31" spans="2:133" ht="11.25" customHeight="1" x14ac:dyDescent="0.2">
      <c r="B31" s="637" t="s">
        <v>297</v>
      </c>
      <c r="C31" s="638"/>
      <c r="D31" s="638"/>
      <c r="E31" s="638"/>
      <c r="F31" s="638"/>
      <c r="G31" s="638"/>
      <c r="H31" s="638"/>
      <c r="I31" s="638"/>
      <c r="J31" s="638"/>
      <c r="K31" s="638"/>
      <c r="L31" s="638"/>
      <c r="M31" s="638"/>
      <c r="N31" s="638"/>
      <c r="O31" s="638"/>
      <c r="P31" s="638"/>
      <c r="Q31" s="639"/>
      <c r="R31" s="624" t="s">
        <v>122</v>
      </c>
      <c r="S31" s="625"/>
      <c r="T31" s="625"/>
      <c r="U31" s="625"/>
      <c r="V31" s="625"/>
      <c r="W31" s="625"/>
      <c r="X31" s="625"/>
      <c r="Y31" s="626"/>
      <c r="Z31" s="627" t="s">
        <v>122</v>
      </c>
      <c r="AA31" s="627"/>
      <c r="AB31" s="627"/>
      <c r="AC31" s="627"/>
      <c r="AD31" s="628" t="s">
        <v>122</v>
      </c>
      <c r="AE31" s="628"/>
      <c r="AF31" s="628"/>
      <c r="AG31" s="628"/>
      <c r="AH31" s="628"/>
      <c r="AI31" s="628"/>
      <c r="AJ31" s="628"/>
      <c r="AK31" s="628"/>
      <c r="AL31" s="629" t="s">
        <v>122</v>
      </c>
      <c r="AM31" s="630"/>
      <c r="AN31" s="630"/>
      <c r="AO31" s="631"/>
      <c r="AP31" s="672" t="s">
        <v>298</v>
      </c>
      <c r="AQ31" s="673"/>
      <c r="AR31" s="673"/>
      <c r="AS31" s="673"/>
      <c r="AT31" s="678" t="s">
        <v>299</v>
      </c>
      <c r="AU31" s="218"/>
      <c r="AV31" s="218"/>
      <c r="AW31" s="218"/>
      <c r="AX31" s="610" t="s">
        <v>177</v>
      </c>
      <c r="AY31" s="611"/>
      <c r="AZ31" s="611"/>
      <c r="BA31" s="611"/>
      <c r="BB31" s="611"/>
      <c r="BC31" s="611"/>
      <c r="BD31" s="611"/>
      <c r="BE31" s="611"/>
      <c r="BF31" s="612"/>
      <c r="BG31" s="671">
        <v>99.4</v>
      </c>
      <c r="BH31" s="668"/>
      <c r="BI31" s="668"/>
      <c r="BJ31" s="668"/>
      <c r="BK31" s="668"/>
      <c r="BL31" s="668"/>
      <c r="BM31" s="619">
        <v>97.8</v>
      </c>
      <c r="BN31" s="668"/>
      <c r="BO31" s="668"/>
      <c r="BP31" s="668"/>
      <c r="BQ31" s="669"/>
      <c r="BR31" s="671">
        <v>99.5</v>
      </c>
      <c r="BS31" s="668"/>
      <c r="BT31" s="668"/>
      <c r="BU31" s="668"/>
      <c r="BV31" s="668"/>
      <c r="BW31" s="668"/>
      <c r="BX31" s="619">
        <v>97.9</v>
      </c>
      <c r="BY31" s="668"/>
      <c r="BZ31" s="668"/>
      <c r="CA31" s="668"/>
      <c r="CB31" s="669"/>
      <c r="CD31" s="664"/>
      <c r="CE31" s="665"/>
      <c r="CF31" s="621" t="s">
        <v>300</v>
      </c>
      <c r="CG31" s="622"/>
      <c r="CH31" s="622"/>
      <c r="CI31" s="622"/>
      <c r="CJ31" s="622"/>
      <c r="CK31" s="622"/>
      <c r="CL31" s="622"/>
      <c r="CM31" s="622"/>
      <c r="CN31" s="622"/>
      <c r="CO31" s="622"/>
      <c r="CP31" s="622"/>
      <c r="CQ31" s="623"/>
      <c r="CR31" s="624">
        <v>238537</v>
      </c>
      <c r="CS31" s="645"/>
      <c r="CT31" s="645"/>
      <c r="CU31" s="645"/>
      <c r="CV31" s="645"/>
      <c r="CW31" s="645"/>
      <c r="CX31" s="645"/>
      <c r="CY31" s="646"/>
      <c r="CZ31" s="629">
        <v>0.6</v>
      </c>
      <c r="DA31" s="657"/>
      <c r="DB31" s="657"/>
      <c r="DC31" s="659"/>
      <c r="DD31" s="633">
        <v>238537</v>
      </c>
      <c r="DE31" s="645"/>
      <c r="DF31" s="645"/>
      <c r="DG31" s="645"/>
      <c r="DH31" s="645"/>
      <c r="DI31" s="645"/>
      <c r="DJ31" s="645"/>
      <c r="DK31" s="646"/>
      <c r="DL31" s="633">
        <v>236032</v>
      </c>
      <c r="DM31" s="645"/>
      <c r="DN31" s="645"/>
      <c r="DO31" s="645"/>
      <c r="DP31" s="645"/>
      <c r="DQ31" s="645"/>
      <c r="DR31" s="645"/>
      <c r="DS31" s="645"/>
      <c r="DT31" s="645"/>
      <c r="DU31" s="645"/>
      <c r="DV31" s="646"/>
      <c r="DW31" s="629">
        <v>0.9</v>
      </c>
      <c r="DX31" s="657"/>
      <c r="DY31" s="657"/>
      <c r="DZ31" s="657"/>
      <c r="EA31" s="657"/>
      <c r="EB31" s="657"/>
      <c r="EC31" s="658"/>
    </row>
    <row r="32" spans="2:133" ht="11.25" customHeight="1" x14ac:dyDescent="0.2">
      <c r="B32" s="621" t="s">
        <v>301</v>
      </c>
      <c r="C32" s="622"/>
      <c r="D32" s="622"/>
      <c r="E32" s="622"/>
      <c r="F32" s="622"/>
      <c r="G32" s="622"/>
      <c r="H32" s="622"/>
      <c r="I32" s="622"/>
      <c r="J32" s="622"/>
      <c r="K32" s="622"/>
      <c r="L32" s="622"/>
      <c r="M32" s="622"/>
      <c r="N32" s="622"/>
      <c r="O32" s="622"/>
      <c r="P32" s="622"/>
      <c r="Q32" s="623"/>
      <c r="R32" s="624">
        <v>2652783</v>
      </c>
      <c r="S32" s="625"/>
      <c r="T32" s="625"/>
      <c r="U32" s="625"/>
      <c r="V32" s="625"/>
      <c r="W32" s="625"/>
      <c r="X32" s="625"/>
      <c r="Y32" s="626"/>
      <c r="Z32" s="627">
        <v>6.1</v>
      </c>
      <c r="AA32" s="627"/>
      <c r="AB32" s="627"/>
      <c r="AC32" s="627"/>
      <c r="AD32" s="628" t="s">
        <v>122</v>
      </c>
      <c r="AE32" s="628"/>
      <c r="AF32" s="628"/>
      <c r="AG32" s="628"/>
      <c r="AH32" s="628"/>
      <c r="AI32" s="628"/>
      <c r="AJ32" s="628"/>
      <c r="AK32" s="628"/>
      <c r="AL32" s="629" t="s">
        <v>122</v>
      </c>
      <c r="AM32" s="630"/>
      <c r="AN32" s="630"/>
      <c r="AO32" s="631"/>
      <c r="AP32" s="674"/>
      <c r="AQ32" s="675"/>
      <c r="AR32" s="675"/>
      <c r="AS32" s="675"/>
      <c r="AT32" s="679"/>
      <c r="AU32" s="214" t="s">
        <v>302</v>
      </c>
      <c r="AX32" s="621" t="s">
        <v>303</v>
      </c>
      <c r="AY32" s="622"/>
      <c r="AZ32" s="622"/>
      <c r="BA32" s="622"/>
      <c r="BB32" s="622"/>
      <c r="BC32" s="622"/>
      <c r="BD32" s="622"/>
      <c r="BE32" s="622"/>
      <c r="BF32" s="623"/>
      <c r="BG32" s="681">
        <v>99.2</v>
      </c>
      <c r="BH32" s="645"/>
      <c r="BI32" s="645"/>
      <c r="BJ32" s="645"/>
      <c r="BK32" s="645"/>
      <c r="BL32" s="645"/>
      <c r="BM32" s="630">
        <v>97.4</v>
      </c>
      <c r="BN32" s="645"/>
      <c r="BO32" s="645"/>
      <c r="BP32" s="645"/>
      <c r="BQ32" s="670"/>
      <c r="BR32" s="681">
        <v>99.4</v>
      </c>
      <c r="BS32" s="645"/>
      <c r="BT32" s="645"/>
      <c r="BU32" s="645"/>
      <c r="BV32" s="645"/>
      <c r="BW32" s="645"/>
      <c r="BX32" s="630">
        <v>97.5</v>
      </c>
      <c r="BY32" s="645"/>
      <c r="BZ32" s="645"/>
      <c r="CA32" s="645"/>
      <c r="CB32" s="670"/>
      <c r="CD32" s="666"/>
      <c r="CE32" s="667"/>
      <c r="CF32" s="621" t="s">
        <v>304</v>
      </c>
      <c r="CG32" s="622"/>
      <c r="CH32" s="622"/>
      <c r="CI32" s="622"/>
      <c r="CJ32" s="622"/>
      <c r="CK32" s="622"/>
      <c r="CL32" s="622"/>
      <c r="CM32" s="622"/>
      <c r="CN32" s="622"/>
      <c r="CO32" s="622"/>
      <c r="CP32" s="622"/>
      <c r="CQ32" s="623"/>
      <c r="CR32" s="624">
        <v>46</v>
      </c>
      <c r="CS32" s="625"/>
      <c r="CT32" s="625"/>
      <c r="CU32" s="625"/>
      <c r="CV32" s="625"/>
      <c r="CW32" s="625"/>
      <c r="CX32" s="625"/>
      <c r="CY32" s="626"/>
      <c r="CZ32" s="629">
        <v>0</v>
      </c>
      <c r="DA32" s="657"/>
      <c r="DB32" s="657"/>
      <c r="DC32" s="659"/>
      <c r="DD32" s="633">
        <v>46</v>
      </c>
      <c r="DE32" s="625"/>
      <c r="DF32" s="625"/>
      <c r="DG32" s="625"/>
      <c r="DH32" s="625"/>
      <c r="DI32" s="625"/>
      <c r="DJ32" s="625"/>
      <c r="DK32" s="626"/>
      <c r="DL32" s="633">
        <v>46</v>
      </c>
      <c r="DM32" s="625"/>
      <c r="DN32" s="625"/>
      <c r="DO32" s="625"/>
      <c r="DP32" s="625"/>
      <c r="DQ32" s="625"/>
      <c r="DR32" s="625"/>
      <c r="DS32" s="625"/>
      <c r="DT32" s="625"/>
      <c r="DU32" s="625"/>
      <c r="DV32" s="626"/>
      <c r="DW32" s="629">
        <v>0</v>
      </c>
      <c r="DX32" s="657"/>
      <c r="DY32" s="657"/>
      <c r="DZ32" s="657"/>
      <c r="EA32" s="657"/>
      <c r="EB32" s="657"/>
      <c r="EC32" s="658"/>
    </row>
    <row r="33" spans="2:133" ht="11.25" customHeight="1" x14ac:dyDescent="0.2">
      <c r="B33" s="621" t="s">
        <v>305</v>
      </c>
      <c r="C33" s="622"/>
      <c r="D33" s="622"/>
      <c r="E33" s="622"/>
      <c r="F33" s="622"/>
      <c r="G33" s="622"/>
      <c r="H33" s="622"/>
      <c r="I33" s="622"/>
      <c r="J33" s="622"/>
      <c r="K33" s="622"/>
      <c r="L33" s="622"/>
      <c r="M33" s="622"/>
      <c r="N33" s="622"/>
      <c r="O33" s="622"/>
      <c r="P33" s="622"/>
      <c r="Q33" s="623"/>
      <c r="R33" s="624">
        <v>282949</v>
      </c>
      <c r="S33" s="625"/>
      <c r="T33" s="625"/>
      <c r="U33" s="625"/>
      <c r="V33" s="625"/>
      <c r="W33" s="625"/>
      <c r="X33" s="625"/>
      <c r="Y33" s="626"/>
      <c r="Z33" s="627">
        <v>0.6</v>
      </c>
      <c r="AA33" s="627"/>
      <c r="AB33" s="627"/>
      <c r="AC33" s="627"/>
      <c r="AD33" s="628">
        <v>12826</v>
      </c>
      <c r="AE33" s="628"/>
      <c r="AF33" s="628"/>
      <c r="AG33" s="628"/>
      <c r="AH33" s="628"/>
      <c r="AI33" s="628"/>
      <c r="AJ33" s="628"/>
      <c r="AK33" s="628"/>
      <c r="AL33" s="629">
        <v>0</v>
      </c>
      <c r="AM33" s="630"/>
      <c r="AN33" s="630"/>
      <c r="AO33" s="631"/>
      <c r="AP33" s="676"/>
      <c r="AQ33" s="677"/>
      <c r="AR33" s="677"/>
      <c r="AS33" s="677"/>
      <c r="AT33" s="680"/>
      <c r="AU33" s="219"/>
      <c r="AV33" s="219"/>
      <c r="AW33" s="219"/>
      <c r="AX33" s="647" t="s">
        <v>306</v>
      </c>
      <c r="AY33" s="648"/>
      <c r="AZ33" s="648"/>
      <c r="BA33" s="648"/>
      <c r="BB33" s="648"/>
      <c r="BC33" s="648"/>
      <c r="BD33" s="648"/>
      <c r="BE33" s="648"/>
      <c r="BF33" s="649"/>
      <c r="BG33" s="682">
        <v>99.6</v>
      </c>
      <c r="BH33" s="683"/>
      <c r="BI33" s="683"/>
      <c r="BJ33" s="683"/>
      <c r="BK33" s="683"/>
      <c r="BL33" s="683"/>
      <c r="BM33" s="684">
        <v>97.8</v>
      </c>
      <c r="BN33" s="683"/>
      <c r="BO33" s="683"/>
      <c r="BP33" s="683"/>
      <c r="BQ33" s="685"/>
      <c r="BR33" s="682">
        <v>99.6</v>
      </c>
      <c r="BS33" s="683"/>
      <c r="BT33" s="683"/>
      <c r="BU33" s="683"/>
      <c r="BV33" s="683"/>
      <c r="BW33" s="683"/>
      <c r="BX33" s="684">
        <v>97.9</v>
      </c>
      <c r="BY33" s="683"/>
      <c r="BZ33" s="683"/>
      <c r="CA33" s="683"/>
      <c r="CB33" s="685"/>
      <c r="CD33" s="621" t="s">
        <v>307</v>
      </c>
      <c r="CE33" s="622"/>
      <c r="CF33" s="622"/>
      <c r="CG33" s="622"/>
      <c r="CH33" s="622"/>
      <c r="CI33" s="622"/>
      <c r="CJ33" s="622"/>
      <c r="CK33" s="622"/>
      <c r="CL33" s="622"/>
      <c r="CM33" s="622"/>
      <c r="CN33" s="622"/>
      <c r="CO33" s="622"/>
      <c r="CP33" s="622"/>
      <c r="CQ33" s="623"/>
      <c r="CR33" s="624">
        <v>17729692</v>
      </c>
      <c r="CS33" s="645"/>
      <c r="CT33" s="645"/>
      <c r="CU33" s="645"/>
      <c r="CV33" s="645"/>
      <c r="CW33" s="645"/>
      <c r="CX33" s="645"/>
      <c r="CY33" s="646"/>
      <c r="CZ33" s="629">
        <v>42.8</v>
      </c>
      <c r="DA33" s="657"/>
      <c r="DB33" s="657"/>
      <c r="DC33" s="659"/>
      <c r="DD33" s="633">
        <v>14175935</v>
      </c>
      <c r="DE33" s="645"/>
      <c r="DF33" s="645"/>
      <c r="DG33" s="645"/>
      <c r="DH33" s="645"/>
      <c r="DI33" s="645"/>
      <c r="DJ33" s="645"/>
      <c r="DK33" s="646"/>
      <c r="DL33" s="633">
        <v>11334030</v>
      </c>
      <c r="DM33" s="645"/>
      <c r="DN33" s="645"/>
      <c r="DO33" s="645"/>
      <c r="DP33" s="645"/>
      <c r="DQ33" s="645"/>
      <c r="DR33" s="645"/>
      <c r="DS33" s="645"/>
      <c r="DT33" s="645"/>
      <c r="DU33" s="645"/>
      <c r="DV33" s="646"/>
      <c r="DW33" s="629">
        <v>42.1</v>
      </c>
      <c r="DX33" s="657"/>
      <c r="DY33" s="657"/>
      <c r="DZ33" s="657"/>
      <c r="EA33" s="657"/>
      <c r="EB33" s="657"/>
      <c r="EC33" s="658"/>
    </row>
    <row r="34" spans="2:133" ht="11.25" customHeight="1" x14ac:dyDescent="0.2">
      <c r="B34" s="621" t="s">
        <v>308</v>
      </c>
      <c r="C34" s="622"/>
      <c r="D34" s="622"/>
      <c r="E34" s="622"/>
      <c r="F34" s="622"/>
      <c r="G34" s="622"/>
      <c r="H34" s="622"/>
      <c r="I34" s="622"/>
      <c r="J34" s="622"/>
      <c r="K34" s="622"/>
      <c r="L34" s="622"/>
      <c r="M34" s="622"/>
      <c r="N34" s="622"/>
      <c r="O34" s="622"/>
      <c r="P34" s="622"/>
      <c r="Q34" s="623"/>
      <c r="R34" s="624">
        <v>506875</v>
      </c>
      <c r="S34" s="625"/>
      <c r="T34" s="625"/>
      <c r="U34" s="625"/>
      <c r="V34" s="625"/>
      <c r="W34" s="625"/>
      <c r="X34" s="625"/>
      <c r="Y34" s="626"/>
      <c r="Z34" s="627">
        <v>1.2</v>
      </c>
      <c r="AA34" s="627"/>
      <c r="AB34" s="627"/>
      <c r="AC34" s="627"/>
      <c r="AD34" s="628" t="s">
        <v>122</v>
      </c>
      <c r="AE34" s="628"/>
      <c r="AF34" s="628"/>
      <c r="AG34" s="628"/>
      <c r="AH34" s="628"/>
      <c r="AI34" s="628"/>
      <c r="AJ34" s="628"/>
      <c r="AK34" s="628"/>
      <c r="AL34" s="629" t="s">
        <v>122</v>
      </c>
      <c r="AM34" s="630"/>
      <c r="AN34" s="630"/>
      <c r="AO34" s="63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309</v>
      </c>
      <c r="CE34" s="622"/>
      <c r="CF34" s="622"/>
      <c r="CG34" s="622"/>
      <c r="CH34" s="622"/>
      <c r="CI34" s="622"/>
      <c r="CJ34" s="622"/>
      <c r="CK34" s="622"/>
      <c r="CL34" s="622"/>
      <c r="CM34" s="622"/>
      <c r="CN34" s="622"/>
      <c r="CO34" s="622"/>
      <c r="CP34" s="622"/>
      <c r="CQ34" s="623"/>
      <c r="CR34" s="624">
        <v>6429870</v>
      </c>
      <c r="CS34" s="625"/>
      <c r="CT34" s="625"/>
      <c r="CU34" s="625"/>
      <c r="CV34" s="625"/>
      <c r="CW34" s="625"/>
      <c r="CX34" s="625"/>
      <c r="CY34" s="626"/>
      <c r="CZ34" s="629">
        <v>15.5</v>
      </c>
      <c r="DA34" s="657"/>
      <c r="DB34" s="657"/>
      <c r="DC34" s="659"/>
      <c r="DD34" s="633">
        <v>5172382</v>
      </c>
      <c r="DE34" s="625"/>
      <c r="DF34" s="625"/>
      <c r="DG34" s="625"/>
      <c r="DH34" s="625"/>
      <c r="DI34" s="625"/>
      <c r="DJ34" s="625"/>
      <c r="DK34" s="626"/>
      <c r="DL34" s="633">
        <v>4595593</v>
      </c>
      <c r="DM34" s="625"/>
      <c r="DN34" s="625"/>
      <c r="DO34" s="625"/>
      <c r="DP34" s="625"/>
      <c r="DQ34" s="625"/>
      <c r="DR34" s="625"/>
      <c r="DS34" s="625"/>
      <c r="DT34" s="625"/>
      <c r="DU34" s="625"/>
      <c r="DV34" s="626"/>
      <c r="DW34" s="629">
        <v>17.100000000000001</v>
      </c>
      <c r="DX34" s="657"/>
      <c r="DY34" s="657"/>
      <c r="DZ34" s="657"/>
      <c r="EA34" s="657"/>
      <c r="EB34" s="657"/>
      <c r="EC34" s="658"/>
    </row>
    <row r="35" spans="2:133" ht="11.25" customHeight="1" x14ac:dyDescent="0.2">
      <c r="B35" s="621" t="s">
        <v>310</v>
      </c>
      <c r="C35" s="622"/>
      <c r="D35" s="622"/>
      <c r="E35" s="622"/>
      <c r="F35" s="622"/>
      <c r="G35" s="622"/>
      <c r="H35" s="622"/>
      <c r="I35" s="622"/>
      <c r="J35" s="622"/>
      <c r="K35" s="622"/>
      <c r="L35" s="622"/>
      <c r="M35" s="622"/>
      <c r="N35" s="622"/>
      <c r="O35" s="622"/>
      <c r="P35" s="622"/>
      <c r="Q35" s="623"/>
      <c r="R35" s="624">
        <v>318344</v>
      </c>
      <c r="S35" s="625"/>
      <c r="T35" s="625"/>
      <c r="U35" s="625"/>
      <c r="V35" s="625"/>
      <c r="W35" s="625"/>
      <c r="X35" s="625"/>
      <c r="Y35" s="626"/>
      <c r="Z35" s="627">
        <v>0.7</v>
      </c>
      <c r="AA35" s="627"/>
      <c r="AB35" s="627"/>
      <c r="AC35" s="627"/>
      <c r="AD35" s="628" t="s">
        <v>122</v>
      </c>
      <c r="AE35" s="628"/>
      <c r="AF35" s="628"/>
      <c r="AG35" s="628"/>
      <c r="AH35" s="628"/>
      <c r="AI35" s="628"/>
      <c r="AJ35" s="628"/>
      <c r="AK35" s="628"/>
      <c r="AL35" s="629" t="s">
        <v>122</v>
      </c>
      <c r="AM35" s="630"/>
      <c r="AN35" s="630"/>
      <c r="AO35" s="631"/>
      <c r="AP35" s="222"/>
      <c r="AQ35" s="606" t="s">
        <v>311</v>
      </c>
      <c r="AR35" s="607"/>
      <c r="AS35" s="607"/>
      <c r="AT35" s="607"/>
      <c r="AU35" s="607"/>
      <c r="AV35" s="607"/>
      <c r="AW35" s="607"/>
      <c r="AX35" s="607"/>
      <c r="AY35" s="607"/>
      <c r="AZ35" s="607"/>
      <c r="BA35" s="607"/>
      <c r="BB35" s="607"/>
      <c r="BC35" s="607"/>
      <c r="BD35" s="607"/>
      <c r="BE35" s="607"/>
      <c r="BF35" s="608"/>
      <c r="BG35" s="606" t="s">
        <v>312</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313</v>
      </c>
      <c r="CE35" s="622"/>
      <c r="CF35" s="622"/>
      <c r="CG35" s="622"/>
      <c r="CH35" s="622"/>
      <c r="CI35" s="622"/>
      <c r="CJ35" s="622"/>
      <c r="CK35" s="622"/>
      <c r="CL35" s="622"/>
      <c r="CM35" s="622"/>
      <c r="CN35" s="622"/>
      <c r="CO35" s="622"/>
      <c r="CP35" s="622"/>
      <c r="CQ35" s="623"/>
      <c r="CR35" s="624">
        <v>865452</v>
      </c>
      <c r="CS35" s="645"/>
      <c r="CT35" s="645"/>
      <c r="CU35" s="645"/>
      <c r="CV35" s="645"/>
      <c r="CW35" s="645"/>
      <c r="CX35" s="645"/>
      <c r="CY35" s="646"/>
      <c r="CZ35" s="629">
        <v>2.1</v>
      </c>
      <c r="DA35" s="657"/>
      <c r="DB35" s="657"/>
      <c r="DC35" s="659"/>
      <c r="DD35" s="633">
        <v>814802</v>
      </c>
      <c r="DE35" s="645"/>
      <c r="DF35" s="645"/>
      <c r="DG35" s="645"/>
      <c r="DH35" s="645"/>
      <c r="DI35" s="645"/>
      <c r="DJ35" s="645"/>
      <c r="DK35" s="646"/>
      <c r="DL35" s="633">
        <v>400778</v>
      </c>
      <c r="DM35" s="645"/>
      <c r="DN35" s="645"/>
      <c r="DO35" s="645"/>
      <c r="DP35" s="645"/>
      <c r="DQ35" s="645"/>
      <c r="DR35" s="645"/>
      <c r="DS35" s="645"/>
      <c r="DT35" s="645"/>
      <c r="DU35" s="645"/>
      <c r="DV35" s="646"/>
      <c r="DW35" s="629">
        <v>1.5</v>
      </c>
      <c r="DX35" s="657"/>
      <c r="DY35" s="657"/>
      <c r="DZ35" s="657"/>
      <c r="EA35" s="657"/>
      <c r="EB35" s="657"/>
      <c r="EC35" s="658"/>
    </row>
    <row r="36" spans="2:133" ht="11.25" customHeight="1" x14ac:dyDescent="0.2">
      <c r="B36" s="621" t="s">
        <v>314</v>
      </c>
      <c r="C36" s="622"/>
      <c r="D36" s="622"/>
      <c r="E36" s="622"/>
      <c r="F36" s="622"/>
      <c r="G36" s="622"/>
      <c r="H36" s="622"/>
      <c r="I36" s="622"/>
      <c r="J36" s="622"/>
      <c r="K36" s="622"/>
      <c r="L36" s="622"/>
      <c r="M36" s="622"/>
      <c r="N36" s="622"/>
      <c r="O36" s="622"/>
      <c r="P36" s="622"/>
      <c r="Q36" s="623"/>
      <c r="R36" s="624">
        <v>1823825</v>
      </c>
      <c r="S36" s="625"/>
      <c r="T36" s="625"/>
      <c r="U36" s="625"/>
      <c r="V36" s="625"/>
      <c r="W36" s="625"/>
      <c r="X36" s="625"/>
      <c r="Y36" s="626"/>
      <c r="Z36" s="627">
        <v>4.2</v>
      </c>
      <c r="AA36" s="627"/>
      <c r="AB36" s="627"/>
      <c r="AC36" s="627"/>
      <c r="AD36" s="628" t="s">
        <v>122</v>
      </c>
      <c r="AE36" s="628"/>
      <c r="AF36" s="628"/>
      <c r="AG36" s="628"/>
      <c r="AH36" s="628"/>
      <c r="AI36" s="628"/>
      <c r="AJ36" s="628"/>
      <c r="AK36" s="628"/>
      <c r="AL36" s="629" t="s">
        <v>122</v>
      </c>
      <c r="AM36" s="630"/>
      <c r="AN36" s="630"/>
      <c r="AO36" s="631"/>
      <c r="AP36" s="222"/>
      <c r="AQ36" s="690" t="s">
        <v>315</v>
      </c>
      <c r="AR36" s="691"/>
      <c r="AS36" s="691"/>
      <c r="AT36" s="691"/>
      <c r="AU36" s="691"/>
      <c r="AV36" s="691"/>
      <c r="AW36" s="691"/>
      <c r="AX36" s="691"/>
      <c r="AY36" s="692"/>
      <c r="AZ36" s="613">
        <v>6459822</v>
      </c>
      <c r="BA36" s="614"/>
      <c r="BB36" s="614"/>
      <c r="BC36" s="614"/>
      <c r="BD36" s="614"/>
      <c r="BE36" s="614"/>
      <c r="BF36" s="686"/>
      <c r="BG36" s="610" t="s">
        <v>316</v>
      </c>
      <c r="BH36" s="611"/>
      <c r="BI36" s="611"/>
      <c r="BJ36" s="611"/>
      <c r="BK36" s="611"/>
      <c r="BL36" s="611"/>
      <c r="BM36" s="611"/>
      <c r="BN36" s="611"/>
      <c r="BO36" s="611"/>
      <c r="BP36" s="611"/>
      <c r="BQ36" s="611"/>
      <c r="BR36" s="611"/>
      <c r="BS36" s="611"/>
      <c r="BT36" s="611"/>
      <c r="BU36" s="612"/>
      <c r="BV36" s="613">
        <v>110245</v>
      </c>
      <c r="BW36" s="614"/>
      <c r="BX36" s="614"/>
      <c r="BY36" s="614"/>
      <c r="BZ36" s="614"/>
      <c r="CA36" s="614"/>
      <c r="CB36" s="686"/>
      <c r="CD36" s="621" t="s">
        <v>317</v>
      </c>
      <c r="CE36" s="622"/>
      <c r="CF36" s="622"/>
      <c r="CG36" s="622"/>
      <c r="CH36" s="622"/>
      <c r="CI36" s="622"/>
      <c r="CJ36" s="622"/>
      <c r="CK36" s="622"/>
      <c r="CL36" s="622"/>
      <c r="CM36" s="622"/>
      <c r="CN36" s="622"/>
      <c r="CO36" s="622"/>
      <c r="CP36" s="622"/>
      <c r="CQ36" s="623"/>
      <c r="CR36" s="624">
        <v>5447376</v>
      </c>
      <c r="CS36" s="625"/>
      <c r="CT36" s="625"/>
      <c r="CU36" s="625"/>
      <c r="CV36" s="625"/>
      <c r="CW36" s="625"/>
      <c r="CX36" s="625"/>
      <c r="CY36" s="626"/>
      <c r="CZ36" s="629">
        <v>13.1</v>
      </c>
      <c r="DA36" s="657"/>
      <c r="DB36" s="657"/>
      <c r="DC36" s="659"/>
      <c r="DD36" s="633">
        <v>4629538</v>
      </c>
      <c r="DE36" s="625"/>
      <c r="DF36" s="625"/>
      <c r="DG36" s="625"/>
      <c r="DH36" s="625"/>
      <c r="DI36" s="625"/>
      <c r="DJ36" s="625"/>
      <c r="DK36" s="626"/>
      <c r="DL36" s="633">
        <v>3585254</v>
      </c>
      <c r="DM36" s="625"/>
      <c r="DN36" s="625"/>
      <c r="DO36" s="625"/>
      <c r="DP36" s="625"/>
      <c r="DQ36" s="625"/>
      <c r="DR36" s="625"/>
      <c r="DS36" s="625"/>
      <c r="DT36" s="625"/>
      <c r="DU36" s="625"/>
      <c r="DV36" s="626"/>
      <c r="DW36" s="629">
        <v>13.3</v>
      </c>
      <c r="DX36" s="657"/>
      <c r="DY36" s="657"/>
      <c r="DZ36" s="657"/>
      <c r="EA36" s="657"/>
      <c r="EB36" s="657"/>
      <c r="EC36" s="658"/>
    </row>
    <row r="37" spans="2:133" ht="11.25" customHeight="1" x14ac:dyDescent="0.2">
      <c r="B37" s="621" t="s">
        <v>318</v>
      </c>
      <c r="C37" s="622"/>
      <c r="D37" s="622"/>
      <c r="E37" s="622"/>
      <c r="F37" s="622"/>
      <c r="G37" s="622"/>
      <c r="H37" s="622"/>
      <c r="I37" s="622"/>
      <c r="J37" s="622"/>
      <c r="K37" s="622"/>
      <c r="L37" s="622"/>
      <c r="M37" s="622"/>
      <c r="N37" s="622"/>
      <c r="O37" s="622"/>
      <c r="P37" s="622"/>
      <c r="Q37" s="623"/>
      <c r="R37" s="624">
        <v>889378</v>
      </c>
      <c r="S37" s="625"/>
      <c r="T37" s="625"/>
      <c r="U37" s="625"/>
      <c r="V37" s="625"/>
      <c r="W37" s="625"/>
      <c r="X37" s="625"/>
      <c r="Y37" s="626"/>
      <c r="Z37" s="627">
        <v>2</v>
      </c>
      <c r="AA37" s="627"/>
      <c r="AB37" s="627"/>
      <c r="AC37" s="627"/>
      <c r="AD37" s="628">
        <v>17363</v>
      </c>
      <c r="AE37" s="628"/>
      <c r="AF37" s="628"/>
      <c r="AG37" s="628"/>
      <c r="AH37" s="628"/>
      <c r="AI37" s="628"/>
      <c r="AJ37" s="628"/>
      <c r="AK37" s="628"/>
      <c r="AL37" s="629">
        <v>0.1</v>
      </c>
      <c r="AM37" s="630"/>
      <c r="AN37" s="630"/>
      <c r="AO37" s="631"/>
      <c r="AQ37" s="687" t="s">
        <v>319</v>
      </c>
      <c r="AR37" s="688"/>
      <c r="AS37" s="688"/>
      <c r="AT37" s="688"/>
      <c r="AU37" s="688"/>
      <c r="AV37" s="688"/>
      <c r="AW37" s="688"/>
      <c r="AX37" s="688"/>
      <c r="AY37" s="689"/>
      <c r="AZ37" s="624">
        <v>2267248</v>
      </c>
      <c r="BA37" s="625"/>
      <c r="BB37" s="625"/>
      <c r="BC37" s="625"/>
      <c r="BD37" s="645"/>
      <c r="BE37" s="645"/>
      <c r="BF37" s="670"/>
      <c r="BG37" s="621" t="s">
        <v>320</v>
      </c>
      <c r="BH37" s="622"/>
      <c r="BI37" s="622"/>
      <c r="BJ37" s="622"/>
      <c r="BK37" s="622"/>
      <c r="BL37" s="622"/>
      <c r="BM37" s="622"/>
      <c r="BN37" s="622"/>
      <c r="BO37" s="622"/>
      <c r="BP37" s="622"/>
      <c r="BQ37" s="622"/>
      <c r="BR37" s="622"/>
      <c r="BS37" s="622"/>
      <c r="BT37" s="622"/>
      <c r="BU37" s="623"/>
      <c r="BV37" s="624">
        <v>58563</v>
      </c>
      <c r="BW37" s="625"/>
      <c r="BX37" s="625"/>
      <c r="BY37" s="625"/>
      <c r="BZ37" s="625"/>
      <c r="CA37" s="625"/>
      <c r="CB37" s="634"/>
      <c r="CD37" s="621" t="s">
        <v>321</v>
      </c>
      <c r="CE37" s="622"/>
      <c r="CF37" s="622"/>
      <c r="CG37" s="622"/>
      <c r="CH37" s="622"/>
      <c r="CI37" s="622"/>
      <c r="CJ37" s="622"/>
      <c r="CK37" s="622"/>
      <c r="CL37" s="622"/>
      <c r="CM37" s="622"/>
      <c r="CN37" s="622"/>
      <c r="CO37" s="622"/>
      <c r="CP37" s="622"/>
      <c r="CQ37" s="623"/>
      <c r="CR37" s="624">
        <v>25508</v>
      </c>
      <c r="CS37" s="645"/>
      <c r="CT37" s="645"/>
      <c r="CU37" s="645"/>
      <c r="CV37" s="645"/>
      <c r="CW37" s="645"/>
      <c r="CX37" s="645"/>
      <c r="CY37" s="646"/>
      <c r="CZ37" s="629">
        <v>0.1</v>
      </c>
      <c r="DA37" s="657"/>
      <c r="DB37" s="657"/>
      <c r="DC37" s="659"/>
      <c r="DD37" s="633">
        <v>25508</v>
      </c>
      <c r="DE37" s="645"/>
      <c r="DF37" s="645"/>
      <c r="DG37" s="645"/>
      <c r="DH37" s="645"/>
      <c r="DI37" s="645"/>
      <c r="DJ37" s="645"/>
      <c r="DK37" s="646"/>
      <c r="DL37" s="633">
        <v>25273</v>
      </c>
      <c r="DM37" s="645"/>
      <c r="DN37" s="645"/>
      <c r="DO37" s="645"/>
      <c r="DP37" s="645"/>
      <c r="DQ37" s="645"/>
      <c r="DR37" s="645"/>
      <c r="DS37" s="645"/>
      <c r="DT37" s="645"/>
      <c r="DU37" s="645"/>
      <c r="DV37" s="646"/>
      <c r="DW37" s="629">
        <v>0.1</v>
      </c>
      <c r="DX37" s="657"/>
      <c r="DY37" s="657"/>
      <c r="DZ37" s="657"/>
      <c r="EA37" s="657"/>
      <c r="EB37" s="657"/>
      <c r="EC37" s="658"/>
    </row>
    <row r="38" spans="2:133" ht="11.25" customHeight="1" x14ac:dyDescent="0.2">
      <c r="B38" s="621" t="s">
        <v>322</v>
      </c>
      <c r="C38" s="622"/>
      <c r="D38" s="622"/>
      <c r="E38" s="622"/>
      <c r="F38" s="622"/>
      <c r="G38" s="622"/>
      <c r="H38" s="622"/>
      <c r="I38" s="622"/>
      <c r="J38" s="622"/>
      <c r="K38" s="622"/>
      <c r="L38" s="622"/>
      <c r="M38" s="622"/>
      <c r="N38" s="622"/>
      <c r="O38" s="622"/>
      <c r="P38" s="622"/>
      <c r="Q38" s="623"/>
      <c r="R38" s="624">
        <v>1999600</v>
      </c>
      <c r="S38" s="625"/>
      <c r="T38" s="625"/>
      <c r="U38" s="625"/>
      <c r="V38" s="625"/>
      <c r="W38" s="625"/>
      <c r="X38" s="625"/>
      <c r="Y38" s="626"/>
      <c r="Z38" s="627">
        <v>4.5999999999999996</v>
      </c>
      <c r="AA38" s="627"/>
      <c r="AB38" s="627"/>
      <c r="AC38" s="627"/>
      <c r="AD38" s="628" t="s">
        <v>122</v>
      </c>
      <c r="AE38" s="628"/>
      <c r="AF38" s="628"/>
      <c r="AG38" s="628"/>
      <c r="AH38" s="628"/>
      <c r="AI38" s="628"/>
      <c r="AJ38" s="628"/>
      <c r="AK38" s="628"/>
      <c r="AL38" s="629" t="s">
        <v>122</v>
      </c>
      <c r="AM38" s="630"/>
      <c r="AN38" s="630"/>
      <c r="AO38" s="631"/>
      <c r="AQ38" s="687" t="s">
        <v>323</v>
      </c>
      <c r="AR38" s="688"/>
      <c r="AS38" s="688"/>
      <c r="AT38" s="688"/>
      <c r="AU38" s="688"/>
      <c r="AV38" s="688"/>
      <c r="AW38" s="688"/>
      <c r="AX38" s="688"/>
      <c r="AY38" s="689"/>
      <c r="AZ38" s="624">
        <v>785590</v>
      </c>
      <c r="BA38" s="625"/>
      <c r="BB38" s="625"/>
      <c r="BC38" s="625"/>
      <c r="BD38" s="645"/>
      <c r="BE38" s="645"/>
      <c r="BF38" s="670"/>
      <c r="BG38" s="621" t="s">
        <v>324</v>
      </c>
      <c r="BH38" s="622"/>
      <c r="BI38" s="622"/>
      <c r="BJ38" s="622"/>
      <c r="BK38" s="622"/>
      <c r="BL38" s="622"/>
      <c r="BM38" s="622"/>
      <c r="BN38" s="622"/>
      <c r="BO38" s="622"/>
      <c r="BP38" s="622"/>
      <c r="BQ38" s="622"/>
      <c r="BR38" s="622"/>
      <c r="BS38" s="622"/>
      <c r="BT38" s="622"/>
      <c r="BU38" s="623"/>
      <c r="BV38" s="624">
        <v>9439</v>
      </c>
      <c r="BW38" s="625"/>
      <c r="BX38" s="625"/>
      <c r="BY38" s="625"/>
      <c r="BZ38" s="625"/>
      <c r="CA38" s="625"/>
      <c r="CB38" s="634"/>
      <c r="CD38" s="621" t="s">
        <v>325</v>
      </c>
      <c r="CE38" s="622"/>
      <c r="CF38" s="622"/>
      <c r="CG38" s="622"/>
      <c r="CH38" s="622"/>
      <c r="CI38" s="622"/>
      <c r="CJ38" s="622"/>
      <c r="CK38" s="622"/>
      <c r="CL38" s="622"/>
      <c r="CM38" s="622"/>
      <c r="CN38" s="622"/>
      <c r="CO38" s="622"/>
      <c r="CP38" s="622"/>
      <c r="CQ38" s="623"/>
      <c r="CR38" s="624">
        <v>3364375</v>
      </c>
      <c r="CS38" s="625"/>
      <c r="CT38" s="625"/>
      <c r="CU38" s="625"/>
      <c r="CV38" s="625"/>
      <c r="CW38" s="625"/>
      <c r="CX38" s="625"/>
      <c r="CY38" s="626"/>
      <c r="CZ38" s="629">
        <v>8.1</v>
      </c>
      <c r="DA38" s="657"/>
      <c r="DB38" s="657"/>
      <c r="DC38" s="659"/>
      <c r="DD38" s="633">
        <v>2802064</v>
      </c>
      <c r="DE38" s="625"/>
      <c r="DF38" s="625"/>
      <c r="DG38" s="625"/>
      <c r="DH38" s="625"/>
      <c r="DI38" s="625"/>
      <c r="DJ38" s="625"/>
      <c r="DK38" s="626"/>
      <c r="DL38" s="633">
        <v>2751300</v>
      </c>
      <c r="DM38" s="625"/>
      <c r="DN38" s="625"/>
      <c r="DO38" s="625"/>
      <c r="DP38" s="625"/>
      <c r="DQ38" s="625"/>
      <c r="DR38" s="625"/>
      <c r="DS38" s="625"/>
      <c r="DT38" s="625"/>
      <c r="DU38" s="625"/>
      <c r="DV38" s="626"/>
      <c r="DW38" s="629">
        <v>10.199999999999999</v>
      </c>
      <c r="DX38" s="657"/>
      <c r="DY38" s="657"/>
      <c r="DZ38" s="657"/>
      <c r="EA38" s="657"/>
      <c r="EB38" s="657"/>
      <c r="EC38" s="658"/>
    </row>
    <row r="39" spans="2:133" ht="11.25" customHeight="1" x14ac:dyDescent="0.2">
      <c r="B39" s="621" t="s">
        <v>326</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27" t="s">
        <v>122</v>
      </c>
      <c r="AA39" s="627"/>
      <c r="AB39" s="627"/>
      <c r="AC39" s="627"/>
      <c r="AD39" s="628" t="s">
        <v>122</v>
      </c>
      <c r="AE39" s="628"/>
      <c r="AF39" s="628"/>
      <c r="AG39" s="628"/>
      <c r="AH39" s="628"/>
      <c r="AI39" s="628"/>
      <c r="AJ39" s="628"/>
      <c r="AK39" s="628"/>
      <c r="AL39" s="629" t="s">
        <v>122</v>
      </c>
      <c r="AM39" s="630"/>
      <c r="AN39" s="630"/>
      <c r="AO39" s="631"/>
      <c r="AQ39" s="687" t="s">
        <v>327</v>
      </c>
      <c r="AR39" s="688"/>
      <c r="AS39" s="688"/>
      <c r="AT39" s="688"/>
      <c r="AU39" s="688"/>
      <c r="AV39" s="688"/>
      <c r="AW39" s="688"/>
      <c r="AX39" s="688"/>
      <c r="AY39" s="689"/>
      <c r="AZ39" s="624">
        <v>42609</v>
      </c>
      <c r="BA39" s="625"/>
      <c r="BB39" s="625"/>
      <c r="BC39" s="625"/>
      <c r="BD39" s="645"/>
      <c r="BE39" s="645"/>
      <c r="BF39" s="670"/>
      <c r="BG39" s="621" t="s">
        <v>328</v>
      </c>
      <c r="BH39" s="622"/>
      <c r="BI39" s="622"/>
      <c r="BJ39" s="622"/>
      <c r="BK39" s="622"/>
      <c r="BL39" s="622"/>
      <c r="BM39" s="622"/>
      <c r="BN39" s="622"/>
      <c r="BO39" s="622"/>
      <c r="BP39" s="622"/>
      <c r="BQ39" s="622"/>
      <c r="BR39" s="622"/>
      <c r="BS39" s="622"/>
      <c r="BT39" s="622"/>
      <c r="BU39" s="623"/>
      <c r="BV39" s="624">
        <v>13874</v>
      </c>
      <c r="BW39" s="625"/>
      <c r="BX39" s="625"/>
      <c r="BY39" s="625"/>
      <c r="BZ39" s="625"/>
      <c r="CA39" s="625"/>
      <c r="CB39" s="634"/>
      <c r="CD39" s="621" t="s">
        <v>329</v>
      </c>
      <c r="CE39" s="622"/>
      <c r="CF39" s="622"/>
      <c r="CG39" s="622"/>
      <c r="CH39" s="622"/>
      <c r="CI39" s="622"/>
      <c r="CJ39" s="622"/>
      <c r="CK39" s="622"/>
      <c r="CL39" s="622"/>
      <c r="CM39" s="622"/>
      <c r="CN39" s="622"/>
      <c r="CO39" s="622"/>
      <c r="CP39" s="622"/>
      <c r="CQ39" s="623"/>
      <c r="CR39" s="624">
        <v>386661</v>
      </c>
      <c r="CS39" s="645"/>
      <c r="CT39" s="645"/>
      <c r="CU39" s="645"/>
      <c r="CV39" s="645"/>
      <c r="CW39" s="645"/>
      <c r="CX39" s="645"/>
      <c r="CY39" s="646"/>
      <c r="CZ39" s="629">
        <v>0.9</v>
      </c>
      <c r="DA39" s="657"/>
      <c r="DB39" s="657"/>
      <c r="DC39" s="659"/>
      <c r="DD39" s="633">
        <v>42523</v>
      </c>
      <c r="DE39" s="645"/>
      <c r="DF39" s="645"/>
      <c r="DG39" s="645"/>
      <c r="DH39" s="645"/>
      <c r="DI39" s="645"/>
      <c r="DJ39" s="645"/>
      <c r="DK39" s="646"/>
      <c r="DL39" s="633" t="s">
        <v>122</v>
      </c>
      <c r="DM39" s="645"/>
      <c r="DN39" s="645"/>
      <c r="DO39" s="645"/>
      <c r="DP39" s="645"/>
      <c r="DQ39" s="645"/>
      <c r="DR39" s="645"/>
      <c r="DS39" s="645"/>
      <c r="DT39" s="645"/>
      <c r="DU39" s="645"/>
      <c r="DV39" s="646"/>
      <c r="DW39" s="629" t="s">
        <v>122</v>
      </c>
      <c r="DX39" s="657"/>
      <c r="DY39" s="657"/>
      <c r="DZ39" s="657"/>
      <c r="EA39" s="657"/>
      <c r="EB39" s="657"/>
      <c r="EC39" s="658"/>
    </row>
    <row r="40" spans="2:133" ht="11.25" customHeight="1" x14ac:dyDescent="0.2">
      <c r="B40" s="621" t="s">
        <v>330</v>
      </c>
      <c r="C40" s="622"/>
      <c r="D40" s="622"/>
      <c r="E40" s="622"/>
      <c r="F40" s="622"/>
      <c r="G40" s="622"/>
      <c r="H40" s="622"/>
      <c r="I40" s="622"/>
      <c r="J40" s="622"/>
      <c r="K40" s="622"/>
      <c r="L40" s="622"/>
      <c r="M40" s="622"/>
      <c r="N40" s="622"/>
      <c r="O40" s="622"/>
      <c r="P40" s="622"/>
      <c r="Q40" s="623"/>
      <c r="R40" s="624">
        <v>162000</v>
      </c>
      <c r="S40" s="625"/>
      <c r="T40" s="625"/>
      <c r="U40" s="625"/>
      <c r="V40" s="625"/>
      <c r="W40" s="625"/>
      <c r="X40" s="625"/>
      <c r="Y40" s="626"/>
      <c r="Z40" s="627">
        <v>0.4</v>
      </c>
      <c r="AA40" s="627"/>
      <c r="AB40" s="627"/>
      <c r="AC40" s="627"/>
      <c r="AD40" s="628" t="s">
        <v>122</v>
      </c>
      <c r="AE40" s="628"/>
      <c r="AF40" s="628"/>
      <c r="AG40" s="628"/>
      <c r="AH40" s="628"/>
      <c r="AI40" s="628"/>
      <c r="AJ40" s="628"/>
      <c r="AK40" s="628"/>
      <c r="AL40" s="629" t="s">
        <v>122</v>
      </c>
      <c r="AM40" s="630"/>
      <c r="AN40" s="630"/>
      <c r="AO40" s="631"/>
      <c r="AQ40" s="687" t="s">
        <v>331</v>
      </c>
      <c r="AR40" s="688"/>
      <c r="AS40" s="688"/>
      <c r="AT40" s="688"/>
      <c r="AU40" s="688"/>
      <c r="AV40" s="688"/>
      <c r="AW40" s="688"/>
      <c r="AX40" s="688"/>
      <c r="AY40" s="689"/>
      <c r="AZ40" s="624" t="s">
        <v>122</v>
      </c>
      <c r="BA40" s="625"/>
      <c r="BB40" s="625"/>
      <c r="BC40" s="625"/>
      <c r="BD40" s="645"/>
      <c r="BE40" s="645"/>
      <c r="BF40" s="670"/>
      <c r="BG40" s="674" t="s">
        <v>332</v>
      </c>
      <c r="BH40" s="675"/>
      <c r="BI40" s="675"/>
      <c r="BJ40" s="675"/>
      <c r="BK40" s="675"/>
      <c r="BL40" s="223"/>
      <c r="BM40" s="622" t="s">
        <v>333</v>
      </c>
      <c r="BN40" s="622"/>
      <c r="BO40" s="622"/>
      <c r="BP40" s="622"/>
      <c r="BQ40" s="622"/>
      <c r="BR40" s="622"/>
      <c r="BS40" s="622"/>
      <c r="BT40" s="622"/>
      <c r="BU40" s="623"/>
      <c r="BV40" s="624">
        <v>101</v>
      </c>
      <c r="BW40" s="625"/>
      <c r="BX40" s="625"/>
      <c r="BY40" s="625"/>
      <c r="BZ40" s="625"/>
      <c r="CA40" s="625"/>
      <c r="CB40" s="634"/>
      <c r="CD40" s="621" t="s">
        <v>334</v>
      </c>
      <c r="CE40" s="622"/>
      <c r="CF40" s="622"/>
      <c r="CG40" s="622"/>
      <c r="CH40" s="622"/>
      <c r="CI40" s="622"/>
      <c r="CJ40" s="622"/>
      <c r="CK40" s="622"/>
      <c r="CL40" s="622"/>
      <c r="CM40" s="622"/>
      <c r="CN40" s="622"/>
      <c r="CO40" s="622"/>
      <c r="CP40" s="622"/>
      <c r="CQ40" s="623"/>
      <c r="CR40" s="624">
        <v>1235958</v>
      </c>
      <c r="CS40" s="625"/>
      <c r="CT40" s="625"/>
      <c r="CU40" s="625"/>
      <c r="CV40" s="625"/>
      <c r="CW40" s="625"/>
      <c r="CX40" s="625"/>
      <c r="CY40" s="626"/>
      <c r="CZ40" s="629">
        <v>3</v>
      </c>
      <c r="DA40" s="657"/>
      <c r="DB40" s="657"/>
      <c r="DC40" s="659"/>
      <c r="DD40" s="633">
        <v>714626</v>
      </c>
      <c r="DE40" s="625"/>
      <c r="DF40" s="625"/>
      <c r="DG40" s="625"/>
      <c r="DH40" s="625"/>
      <c r="DI40" s="625"/>
      <c r="DJ40" s="625"/>
      <c r="DK40" s="626"/>
      <c r="DL40" s="633">
        <v>1105</v>
      </c>
      <c r="DM40" s="625"/>
      <c r="DN40" s="625"/>
      <c r="DO40" s="625"/>
      <c r="DP40" s="625"/>
      <c r="DQ40" s="625"/>
      <c r="DR40" s="625"/>
      <c r="DS40" s="625"/>
      <c r="DT40" s="625"/>
      <c r="DU40" s="625"/>
      <c r="DV40" s="626"/>
      <c r="DW40" s="629">
        <v>0</v>
      </c>
      <c r="DX40" s="657"/>
      <c r="DY40" s="657"/>
      <c r="DZ40" s="657"/>
      <c r="EA40" s="657"/>
      <c r="EB40" s="657"/>
      <c r="EC40" s="658"/>
    </row>
    <row r="41" spans="2:133" ht="11.25" customHeight="1" x14ac:dyDescent="0.2">
      <c r="B41" s="647" t="s">
        <v>335</v>
      </c>
      <c r="C41" s="648"/>
      <c r="D41" s="648"/>
      <c r="E41" s="648"/>
      <c r="F41" s="648"/>
      <c r="G41" s="648"/>
      <c r="H41" s="648"/>
      <c r="I41" s="648"/>
      <c r="J41" s="648"/>
      <c r="K41" s="648"/>
      <c r="L41" s="648"/>
      <c r="M41" s="648"/>
      <c r="N41" s="648"/>
      <c r="O41" s="648"/>
      <c r="P41" s="648"/>
      <c r="Q41" s="649"/>
      <c r="R41" s="696">
        <v>43785209</v>
      </c>
      <c r="S41" s="697"/>
      <c r="T41" s="697"/>
      <c r="U41" s="697"/>
      <c r="V41" s="697"/>
      <c r="W41" s="697"/>
      <c r="X41" s="697"/>
      <c r="Y41" s="701"/>
      <c r="Z41" s="702">
        <v>100</v>
      </c>
      <c r="AA41" s="702"/>
      <c r="AB41" s="702"/>
      <c r="AC41" s="702"/>
      <c r="AD41" s="703">
        <v>26761069</v>
      </c>
      <c r="AE41" s="703"/>
      <c r="AF41" s="703"/>
      <c r="AG41" s="703"/>
      <c r="AH41" s="703"/>
      <c r="AI41" s="703"/>
      <c r="AJ41" s="703"/>
      <c r="AK41" s="703"/>
      <c r="AL41" s="704">
        <v>100</v>
      </c>
      <c r="AM41" s="684"/>
      <c r="AN41" s="684"/>
      <c r="AO41" s="705"/>
      <c r="AQ41" s="687" t="s">
        <v>336</v>
      </c>
      <c r="AR41" s="688"/>
      <c r="AS41" s="688"/>
      <c r="AT41" s="688"/>
      <c r="AU41" s="688"/>
      <c r="AV41" s="688"/>
      <c r="AW41" s="688"/>
      <c r="AX41" s="688"/>
      <c r="AY41" s="689"/>
      <c r="AZ41" s="624">
        <v>512544</v>
      </c>
      <c r="BA41" s="625"/>
      <c r="BB41" s="625"/>
      <c r="BC41" s="625"/>
      <c r="BD41" s="645"/>
      <c r="BE41" s="645"/>
      <c r="BF41" s="670"/>
      <c r="BG41" s="674"/>
      <c r="BH41" s="675"/>
      <c r="BI41" s="675"/>
      <c r="BJ41" s="675"/>
      <c r="BK41" s="675"/>
      <c r="BL41" s="223"/>
      <c r="BM41" s="622" t="s">
        <v>337</v>
      </c>
      <c r="BN41" s="622"/>
      <c r="BO41" s="622"/>
      <c r="BP41" s="622"/>
      <c r="BQ41" s="622"/>
      <c r="BR41" s="622"/>
      <c r="BS41" s="622"/>
      <c r="BT41" s="622"/>
      <c r="BU41" s="623"/>
      <c r="BV41" s="624" t="s">
        <v>122</v>
      </c>
      <c r="BW41" s="625"/>
      <c r="BX41" s="625"/>
      <c r="BY41" s="625"/>
      <c r="BZ41" s="625"/>
      <c r="CA41" s="625"/>
      <c r="CB41" s="634"/>
      <c r="CD41" s="621" t="s">
        <v>338</v>
      </c>
      <c r="CE41" s="622"/>
      <c r="CF41" s="622"/>
      <c r="CG41" s="622"/>
      <c r="CH41" s="622"/>
      <c r="CI41" s="622"/>
      <c r="CJ41" s="622"/>
      <c r="CK41" s="622"/>
      <c r="CL41" s="622"/>
      <c r="CM41" s="622"/>
      <c r="CN41" s="622"/>
      <c r="CO41" s="622"/>
      <c r="CP41" s="622"/>
      <c r="CQ41" s="623"/>
      <c r="CR41" s="624" t="s">
        <v>122</v>
      </c>
      <c r="CS41" s="645"/>
      <c r="CT41" s="645"/>
      <c r="CU41" s="645"/>
      <c r="CV41" s="645"/>
      <c r="CW41" s="645"/>
      <c r="CX41" s="645"/>
      <c r="CY41" s="646"/>
      <c r="CZ41" s="629" t="s">
        <v>122</v>
      </c>
      <c r="DA41" s="657"/>
      <c r="DB41" s="657"/>
      <c r="DC41" s="659"/>
      <c r="DD41" s="633" t="s">
        <v>122</v>
      </c>
      <c r="DE41" s="645"/>
      <c r="DF41" s="645"/>
      <c r="DG41" s="645"/>
      <c r="DH41" s="645"/>
      <c r="DI41" s="645"/>
      <c r="DJ41" s="645"/>
      <c r="DK41" s="646"/>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2">
      <c r="AQ42" s="693" t="s">
        <v>339</v>
      </c>
      <c r="AR42" s="694"/>
      <c r="AS42" s="694"/>
      <c r="AT42" s="694"/>
      <c r="AU42" s="694"/>
      <c r="AV42" s="694"/>
      <c r="AW42" s="694"/>
      <c r="AX42" s="694"/>
      <c r="AY42" s="695"/>
      <c r="AZ42" s="696">
        <v>2851831</v>
      </c>
      <c r="BA42" s="697"/>
      <c r="BB42" s="697"/>
      <c r="BC42" s="697"/>
      <c r="BD42" s="683"/>
      <c r="BE42" s="683"/>
      <c r="BF42" s="685"/>
      <c r="BG42" s="676"/>
      <c r="BH42" s="677"/>
      <c r="BI42" s="677"/>
      <c r="BJ42" s="677"/>
      <c r="BK42" s="677"/>
      <c r="BL42" s="224"/>
      <c r="BM42" s="648" t="s">
        <v>340</v>
      </c>
      <c r="BN42" s="648"/>
      <c r="BO42" s="648"/>
      <c r="BP42" s="648"/>
      <c r="BQ42" s="648"/>
      <c r="BR42" s="648"/>
      <c r="BS42" s="648"/>
      <c r="BT42" s="648"/>
      <c r="BU42" s="649"/>
      <c r="BV42" s="696">
        <v>399</v>
      </c>
      <c r="BW42" s="697"/>
      <c r="BX42" s="697"/>
      <c r="BY42" s="697"/>
      <c r="BZ42" s="697"/>
      <c r="CA42" s="697"/>
      <c r="CB42" s="706"/>
      <c r="CD42" s="621" t="s">
        <v>341</v>
      </c>
      <c r="CE42" s="622"/>
      <c r="CF42" s="622"/>
      <c r="CG42" s="622"/>
      <c r="CH42" s="622"/>
      <c r="CI42" s="622"/>
      <c r="CJ42" s="622"/>
      <c r="CK42" s="622"/>
      <c r="CL42" s="622"/>
      <c r="CM42" s="622"/>
      <c r="CN42" s="622"/>
      <c r="CO42" s="622"/>
      <c r="CP42" s="622"/>
      <c r="CQ42" s="623"/>
      <c r="CR42" s="624">
        <v>3643810</v>
      </c>
      <c r="CS42" s="645"/>
      <c r="CT42" s="645"/>
      <c r="CU42" s="645"/>
      <c r="CV42" s="645"/>
      <c r="CW42" s="645"/>
      <c r="CX42" s="645"/>
      <c r="CY42" s="646"/>
      <c r="CZ42" s="629">
        <v>8.8000000000000007</v>
      </c>
      <c r="DA42" s="657"/>
      <c r="DB42" s="657"/>
      <c r="DC42" s="659"/>
      <c r="DD42" s="633">
        <v>955685</v>
      </c>
      <c r="DE42" s="645"/>
      <c r="DF42" s="645"/>
      <c r="DG42" s="645"/>
      <c r="DH42" s="645"/>
      <c r="DI42" s="645"/>
      <c r="DJ42" s="645"/>
      <c r="DK42" s="646"/>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2">
      <c r="B43" s="214" t="s">
        <v>342</v>
      </c>
      <c r="CD43" s="621" t="s">
        <v>343</v>
      </c>
      <c r="CE43" s="622"/>
      <c r="CF43" s="622"/>
      <c r="CG43" s="622"/>
      <c r="CH43" s="622"/>
      <c r="CI43" s="622"/>
      <c r="CJ43" s="622"/>
      <c r="CK43" s="622"/>
      <c r="CL43" s="622"/>
      <c r="CM43" s="622"/>
      <c r="CN43" s="622"/>
      <c r="CO43" s="622"/>
      <c r="CP43" s="622"/>
      <c r="CQ43" s="623"/>
      <c r="CR43" s="624">
        <v>77291</v>
      </c>
      <c r="CS43" s="645"/>
      <c r="CT43" s="645"/>
      <c r="CU43" s="645"/>
      <c r="CV43" s="645"/>
      <c r="CW43" s="645"/>
      <c r="CX43" s="645"/>
      <c r="CY43" s="646"/>
      <c r="CZ43" s="629">
        <v>0.2</v>
      </c>
      <c r="DA43" s="657"/>
      <c r="DB43" s="657"/>
      <c r="DC43" s="659"/>
      <c r="DD43" s="633">
        <v>77291</v>
      </c>
      <c r="DE43" s="645"/>
      <c r="DF43" s="645"/>
      <c r="DG43" s="645"/>
      <c r="DH43" s="645"/>
      <c r="DI43" s="645"/>
      <c r="DJ43" s="645"/>
      <c r="DK43" s="646"/>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2">
      <c r="B44" s="710" t="s">
        <v>344</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2" t="s">
        <v>292</v>
      </c>
      <c r="CE44" s="663"/>
      <c r="CF44" s="621" t="s">
        <v>345</v>
      </c>
      <c r="CG44" s="622"/>
      <c r="CH44" s="622"/>
      <c r="CI44" s="622"/>
      <c r="CJ44" s="622"/>
      <c r="CK44" s="622"/>
      <c r="CL44" s="622"/>
      <c r="CM44" s="622"/>
      <c r="CN44" s="622"/>
      <c r="CO44" s="622"/>
      <c r="CP44" s="622"/>
      <c r="CQ44" s="623"/>
      <c r="CR44" s="624">
        <v>3419391</v>
      </c>
      <c r="CS44" s="625"/>
      <c r="CT44" s="625"/>
      <c r="CU44" s="625"/>
      <c r="CV44" s="625"/>
      <c r="CW44" s="625"/>
      <c r="CX44" s="625"/>
      <c r="CY44" s="626"/>
      <c r="CZ44" s="629">
        <v>8.3000000000000007</v>
      </c>
      <c r="DA44" s="630"/>
      <c r="DB44" s="630"/>
      <c r="DC44" s="636"/>
      <c r="DD44" s="633">
        <v>911341</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2">
      <c r="B45" s="710" t="s">
        <v>346</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4"/>
      <c r="CE45" s="665"/>
      <c r="CF45" s="621" t="s">
        <v>347</v>
      </c>
      <c r="CG45" s="622"/>
      <c r="CH45" s="622"/>
      <c r="CI45" s="622"/>
      <c r="CJ45" s="622"/>
      <c r="CK45" s="622"/>
      <c r="CL45" s="622"/>
      <c r="CM45" s="622"/>
      <c r="CN45" s="622"/>
      <c r="CO45" s="622"/>
      <c r="CP45" s="622"/>
      <c r="CQ45" s="623"/>
      <c r="CR45" s="624">
        <v>1726917</v>
      </c>
      <c r="CS45" s="645"/>
      <c r="CT45" s="645"/>
      <c r="CU45" s="645"/>
      <c r="CV45" s="645"/>
      <c r="CW45" s="645"/>
      <c r="CX45" s="645"/>
      <c r="CY45" s="646"/>
      <c r="CZ45" s="629">
        <v>4.2</v>
      </c>
      <c r="DA45" s="657"/>
      <c r="DB45" s="657"/>
      <c r="DC45" s="659"/>
      <c r="DD45" s="633">
        <v>195294</v>
      </c>
      <c r="DE45" s="645"/>
      <c r="DF45" s="645"/>
      <c r="DG45" s="645"/>
      <c r="DH45" s="645"/>
      <c r="DI45" s="645"/>
      <c r="DJ45" s="645"/>
      <c r="DK45" s="646"/>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2">
      <c r="B46" s="225"/>
      <c r="CD46" s="664"/>
      <c r="CE46" s="665"/>
      <c r="CF46" s="621" t="s">
        <v>348</v>
      </c>
      <c r="CG46" s="622"/>
      <c r="CH46" s="622"/>
      <c r="CI46" s="622"/>
      <c r="CJ46" s="622"/>
      <c r="CK46" s="622"/>
      <c r="CL46" s="622"/>
      <c r="CM46" s="622"/>
      <c r="CN46" s="622"/>
      <c r="CO46" s="622"/>
      <c r="CP46" s="622"/>
      <c r="CQ46" s="623"/>
      <c r="CR46" s="624">
        <v>1453897</v>
      </c>
      <c r="CS46" s="625"/>
      <c r="CT46" s="625"/>
      <c r="CU46" s="625"/>
      <c r="CV46" s="625"/>
      <c r="CW46" s="625"/>
      <c r="CX46" s="625"/>
      <c r="CY46" s="626"/>
      <c r="CZ46" s="629">
        <v>3.5</v>
      </c>
      <c r="DA46" s="630"/>
      <c r="DB46" s="630"/>
      <c r="DC46" s="636"/>
      <c r="DD46" s="633">
        <v>639770</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2">
      <c r="B47" s="225"/>
      <c r="CD47" s="664"/>
      <c r="CE47" s="665"/>
      <c r="CF47" s="621" t="s">
        <v>349</v>
      </c>
      <c r="CG47" s="622"/>
      <c r="CH47" s="622"/>
      <c r="CI47" s="622"/>
      <c r="CJ47" s="622"/>
      <c r="CK47" s="622"/>
      <c r="CL47" s="622"/>
      <c r="CM47" s="622"/>
      <c r="CN47" s="622"/>
      <c r="CO47" s="622"/>
      <c r="CP47" s="622"/>
      <c r="CQ47" s="623"/>
      <c r="CR47" s="624">
        <v>224419</v>
      </c>
      <c r="CS47" s="645"/>
      <c r="CT47" s="645"/>
      <c r="CU47" s="645"/>
      <c r="CV47" s="645"/>
      <c r="CW47" s="645"/>
      <c r="CX47" s="645"/>
      <c r="CY47" s="646"/>
      <c r="CZ47" s="629">
        <v>0.5</v>
      </c>
      <c r="DA47" s="657"/>
      <c r="DB47" s="657"/>
      <c r="DC47" s="659"/>
      <c r="DD47" s="633">
        <v>44344</v>
      </c>
      <c r="DE47" s="645"/>
      <c r="DF47" s="645"/>
      <c r="DG47" s="645"/>
      <c r="DH47" s="645"/>
      <c r="DI47" s="645"/>
      <c r="DJ47" s="645"/>
      <c r="DK47" s="646"/>
      <c r="DL47" s="707"/>
      <c r="DM47" s="708"/>
      <c r="DN47" s="708"/>
      <c r="DO47" s="708"/>
      <c r="DP47" s="708"/>
      <c r="DQ47" s="708"/>
      <c r="DR47" s="708"/>
      <c r="DS47" s="708"/>
      <c r="DT47" s="708"/>
      <c r="DU47" s="708"/>
      <c r="DV47" s="709"/>
      <c r="DW47" s="698"/>
      <c r="DX47" s="699"/>
      <c r="DY47" s="699"/>
      <c r="DZ47" s="699"/>
      <c r="EA47" s="699"/>
      <c r="EB47" s="699"/>
      <c r="EC47" s="700"/>
    </row>
    <row r="48" spans="2:133" ht="10.8" x14ac:dyDescent="0.2">
      <c r="B48" s="225"/>
      <c r="CD48" s="666"/>
      <c r="CE48" s="667"/>
      <c r="CF48" s="621" t="s">
        <v>350</v>
      </c>
      <c r="CG48" s="622"/>
      <c r="CH48" s="622"/>
      <c r="CI48" s="622"/>
      <c r="CJ48" s="622"/>
      <c r="CK48" s="622"/>
      <c r="CL48" s="622"/>
      <c r="CM48" s="622"/>
      <c r="CN48" s="622"/>
      <c r="CO48" s="622"/>
      <c r="CP48" s="622"/>
      <c r="CQ48" s="623"/>
      <c r="CR48" s="624" t="s">
        <v>122</v>
      </c>
      <c r="CS48" s="625"/>
      <c r="CT48" s="625"/>
      <c r="CU48" s="625"/>
      <c r="CV48" s="625"/>
      <c r="CW48" s="625"/>
      <c r="CX48" s="625"/>
      <c r="CY48" s="626"/>
      <c r="CZ48" s="629" t="s">
        <v>122</v>
      </c>
      <c r="DA48" s="630"/>
      <c r="DB48" s="630"/>
      <c r="DC48" s="636"/>
      <c r="DD48" s="633" t="s">
        <v>122</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2">
      <c r="B49" s="225"/>
      <c r="CD49" s="647" t="s">
        <v>351</v>
      </c>
      <c r="CE49" s="648"/>
      <c r="CF49" s="648"/>
      <c r="CG49" s="648"/>
      <c r="CH49" s="648"/>
      <c r="CI49" s="648"/>
      <c r="CJ49" s="648"/>
      <c r="CK49" s="648"/>
      <c r="CL49" s="648"/>
      <c r="CM49" s="648"/>
      <c r="CN49" s="648"/>
      <c r="CO49" s="648"/>
      <c r="CP49" s="648"/>
      <c r="CQ49" s="649"/>
      <c r="CR49" s="696">
        <v>41427820</v>
      </c>
      <c r="CS49" s="683"/>
      <c r="CT49" s="683"/>
      <c r="CU49" s="683"/>
      <c r="CV49" s="683"/>
      <c r="CW49" s="683"/>
      <c r="CX49" s="683"/>
      <c r="CY49" s="712"/>
      <c r="CZ49" s="704">
        <v>100</v>
      </c>
      <c r="DA49" s="713"/>
      <c r="DB49" s="713"/>
      <c r="DC49" s="714"/>
      <c r="DD49" s="715">
        <v>29847099</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q1gNLKQGynQ7VLGPkLNPTIcNnfaPNsfk4sQUetoYRp7ueqHBoUSfXrgYmeXJOv8gJPi9y/NG+RjNheucAMzStA==" saltValue="uRNrtC1f8QKk8JuOnhcaS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3" t="s">
        <v>353</v>
      </c>
      <c r="DK2" s="724"/>
      <c r="DL2" s="724"/>
      <c r="DM2" s="724"/>
      <c r="DN2" s="724"/>
      <c r="DO2" s="725"/>
      <c r="DP2" s="228"/>
      <c r="DQ2" s="723" t="s">
        <v>354</v>
      </c>
      <c r="DR2" s="724"/>
      <c r="DS2" s="724"/>
      <c r="DT2" s="724"/>
      <c r="DU2" s="724"/>
      <c r="DV2" s="724"/>
      <c r="DW2" s="724"/>
      <c r="DX2" s="724"/>
      <c r="DY2" s="724"/>
      <c r="DZ2" s="72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2"/>
      <c r="BA4" s="232"/>
      <c r="BB4" s="232"/>
      <c r="BC4" s="232"/>
      <c r="BD4" s="232"/>
      <c r="BE4" s="233"/>
      <c r="BF4" s="233"/>
      <c r="BG4" s="233"/>
      <c r="BH4" s="233"/>
      <c r="BI4" s="233"/>
      <c r="BJ4" s="233"/>
      <c r="BK4" s="233"/>
      <c r="BL4" s="233"/>
      <c r="BM4" s="233"/>
      <c r="BN4" s="233"/>
      <c r="BO4" s="233"/>
      <c r="BP4" s="233"/>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4"/>
    </row>
    <row r="5" spans="1:131" s="235" customFormat="1" ht="26.25" customHeight="1" x14ac:dyDescent="0.2">
      <c r="A5" s="728" t="s">
        <v>357</v>
      </c>
      <c r="B5" s="729"/>
      <c r="C5" s="729"/>
      <c r="D5" s="729"/>
      <c r="E5" s="729"/>
      <c r="F5" s="729"/>
      <c r="G5" s="729"/>
      <c r="H5" s="729"/>
      <c r="I5" s="729"/>
      <c r="J5" s="729"/>
      <c r="K5" s="729"/>
      <c r="L5" s="729"/>
      <c r="M5" s="729"/>
      <c r="N5" s="729"/>
      <c r="O5" s="729"/>
      <c r="P5" s="730"/>
      <c r="Q5" s="734" t="s">
        <v>358</v>
      </c>
      <c r="R5" s="735"/>
      <c r="S5" s="735"/>
      <c r="T5" s="735"/>
      <c r="U5" s="736"/>
      <c r="V5" s="734" t="s">
        <v>359</v>
      </c>
      <c r="W5" s="735"/>
      <c r="X5" s="735"/>
      <c r="Y5" s="735"/>
      <c r="Z5" s="736"/>
      <c r="AA5" s="734" t="s">
        <v>360</v>
      </c>
      <c r="AB5" s="735"/>
      <c r="AC5" s="735"/>
      <c r="AD5" s="735"/>
      <c r="AE5" s="735"/>
      <c r="AF5" s="740" t="s">
        <v>361</v>
      </c>
      <c r="AG5" s="735"/>
      <c r="AH5" s="735"/>
      <c r="AI5" s="735"/>
      <c r="AJ5" s="741"/>
      <c r="AK5" s="735" t="s">
        <v>362</v>
      </c>
      <c r="AL5" s="735"/>
      <c r="AM5" s="735"/>
      <c r="AN5" s="735"/>
      <c r="AO5" s="736"/>
      <c r="AP5" s="734" t="s">
        <v>363</v>
      </c>
      <c r="AQ5" s="735"/>
      <c r="AR5" s="735"/>
      <c r="AS5" s="735"/>
      <c r="AT5" s="736"/>
      <c r="AU5" s="734" t="s">
        <v>364</v>
      </c>
      <c r="AV5" s="735"/>
      <c r="AW5" s="735"/>
      <c r="AX5" s="735"/>
      <c r="AY5" s="741"/>
      <c r="AZ5" s="232"/>
      <c r="BA5" s="232"/>
      <c r="BB5" s="232"/>
      <c r="BC5" s="232"/>
      <c r="BD5" s="232"/>
      <c r="BE5" s="233"/>
      <c r="BF5" s="233"/>
      <c r="BG5" s="233"/>
      <c r="BH5" s="233"/>
      <c r="BI5" s="233"/>
      <c r="BJ5" s="233"/>
      <c r="BK5" s="233"/>
      <c r="BL5" s="233"/>
      <c r="BM5" s="233"/>
      <c r="BN5" s="233"/>
      <c r="BO5" s="233"/>
      <c r="BP5" s="233"/>
      <c r="BQ5" s="728" t="s">
        <v>365</v>
      </c>
      <c r="BR5" s="729"/>
      <c r="BS5" s="729"/>
      <c r="BT5" s="729"/>
      <c r="BU5" s="729"/>
      <c r="BV5" s="729"/>
      <c r="BW5" s="729"/>
      <c r="BX5" s="729"/>
      <c r="BY5" s="729"/>
      <c r="BZ5" s="729"/>
      <c r="CA5" s="729"/>
      <c r="CB5" s="729"/>
      <c r="CC5" s="729"/>
      <c r="CD5" s="729"/>
      <c r="CE5" s="729"/>
      <c r="CF5" s="729"/>
      <c r="CG5" s="730"/>
      <c r="CH5" s="734" t="s">
        <v>366</v>
      </c>
      <c r="CI5" s="735"/>
      <c r="CJ5" s="735"/>
      <c r="CK5" s="735"/>
      <c r="CL5" s="736"/>
      <c r="CM5" s="734" t="s">
        <v>367</v>
      </c>
      <c r="CN5" s="735"/>
      <c r="CO5" s="735"/>
      <c r="CP5" s="735"/>
      <c r="CQ5" s="736"/>
      <c r="CR5" s="734" t="s">
        <v>368</v>
      </c>
      <c r="CS5" s="735"/>
      <c r="CT5" s="735"/>
      <c r="CU5" s="735"/>
      <c r="CV5" s="736"/>
      <c r="CW5" s="734" t="s">
        <v>369</v>
      </c>
      <c r="CX5" s="735"/>
      <c r="CY5" s="735"/>
      <c r="CZ5" s="735"/>
      <c r="DA5" s="736"/>
      <c r="DB5" s="734" t="s">
        <v>370</v>
      </c>
      <c r="DC5" s="735"/>
      <c r="DD5" s="735"/>
      <c r="DE5" s="735"/>
      <c r="DF5" s="736"/>
      <c r="DG5" s="766" t="s">
        <v>371</v>
      </c>
      <c r="DH5" s="767"/>
      <c r="DI5" s="767"/>
      <c r="DJ5" s="767"/>
      <c r="DK5" s="768"/>
      <c r="DL5" s="766" t="s">
        <v>372</v>
      </c>
      <c r="DM5" s="767"/>
      <c r="DN5" s="767"/>
      <c r="DO5" s="767"/>
      <c r="DP5" s="768"/>
      <c r="DQ5" s="734" t="s">
        <v>373</v>
      </c>
      <c r="DR5" s="735"/>
      <c r="DS5" s="735"/>
      <c r="DT5" s="735"/>
      <c r="DU5" s="736"/>
      <c r="DV5" s="734" t="s">
        <v>364</v>
      </c>
      <c r="DW5" s="735"/>
      <c r="DX5" s="735"/>
      <c r="DY5" s="735"/>
      <c r="DZ5" s="741"/>
      <c r="EA5" s="234"/>
    </row>
    <row r="6" spans="1:131" s="235" customFormat="1" ht="26.25" customHeight="1" thickBot="1" x14ac:dyDescent="0.25">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2"/>
      <c r="BA6" s="232"/>
      <c r="BB6" s="232"/>
      <c r="BC6" s="232"/>
      <c r="BD6" s="232"/>
      <c r="BE6" s="233"/>
      <c r="BF6" s="233"/>
      <c r="BG6" s="233"/>
      <c r="BH6" s="233"/>
      <c r="BI6" s="233"/>
      <c r="BJ6" s="233"/>
      <c r="BK6" s="233"/>
      <c r="BL6" s="233"/>
      <c r="BM6" s="233"/>
      <c r="BN6" s="233"/>
      <c r="BO6" s="233"/>
      <c r="BP6" s="233"/>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9"/>
      <c r="DH6" s="770"/>
      <c r="DI6" s="770"/>
      <c r="DJ6" s="770"/>
      <c r="DK6" s="771"/>
      <c r="DL6" s="769"/>
      <c r="DM6" s="770"/>
      <c r="DN6" s="770"/>
      <c r="DO6" s="770"/>
      <c r="DP6" s="771"/>
      <c r="DQ6" s="737"/>
      <c r="DR6" s="738"/>
      <c r="DS6" s="738"/>
      <c r="DT6" s="738"/>
      <c r="DU6" s="739"/>
      <c r="DV6" s="737"/>
      <c r="DW6" s="738"/>
      <c r="DX6" s="738"/>
      <c r="DY6" s="738"/>
      <c r="DZ6" s="743"/>
      <c r="EA6" s="234"/>
    </row>
    <row r="7" spans="1:131" s="235" customFormat="1" ht="26.25" customHeight="1" thickTop="1" x14ac:dyDescent="0.2">
      <c r="A7" s="236">
        <v>1</v>
      </c>
      <c r="B7" s="750" t="s">
        <v>374</v>
      </c>
      <c r="C7" s="751"/>
      <c r="D7" s="751"/>
      <c r="E7" s="751"/>
      <c r="F7" s="751"/>
      <c r="G7" s="751"/>
      <c r="H7" s="751"/>
      <c r="I7" s="751"/>
      <c r="J7" s="751"/>
      <c r="K7" s="751"/>
      <c r="L7" s="751"/>
      <c r="M7" s="751"/>
      <c r="N7" s="751"/>
      <c r="O7" s="751"/>
      <c r="P7" s="752"/>
      <c r="Q7" s="753">
        <v>43785</v>
      </c>
      <c r="R7" s="754"/>
      <c r="S7" s="754"/>
      <c r="T7" s="754"/>
      <c r="U7" s="754"/>
      <c r="V7" s="754">
        <v>41428</v>
      </c>
      <c r="W7" s="754"/>
      <c r="X7" s="754"/>
      <c r="Y7" s="754"/>
      <c r="Z7" s="754"/>
      <c r="AA7" s="754">
        <v>2357</v>
      </c>
      <c r="AB7" s="754"/>
      <c r="AC7" s="754"/>
      <c r="AD7" s="754"/>
      <c r="AE7" s="755"/>
      <c r="AF7" s="756">
        <v>1716</v>
      </c>
      <c r="AG7" s="757"/>
      <c r="AH7" s="757"/>
      <c r="AI7" s="757"/>
      <c r="AJ7" s="758"/>
      <c r="AK7" s="759">
        <v>318</v>
      </c>
      <c r="AL7" s="760"/>
      <c r="AM7" s="760"/>
      <c r="AN7" s="760"/>
      <c r="AO7" s="760"/>
      <c r="AP7" s="760">
        <v>54358</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363"/>
      <c r="BS7" s="763" t="s">
        <v>552</v>
      </c>
      <c r="BT7" s="764"/>
      <c r="BU7" s="764"/>
      <c r="BV7" s="764"/>
      <c r="BW7" s="764"/>
      <c r="BX7" s="764"/>
      <c r="BY7" s="764"/>
      <c r="BZ7" s="764"/>
      <c r="CA7" s="764"/>
      <c r="CB7" s="764"/>
      <c r="CC7" s="764"/>
      <c r="CD7" s="764"/>
      <c r="CE7" s="764"/>
      <c r="CF7" s="764"/>
      <c r="CG7" s="765"/>
      <c r="CH7" s="744">
        <v>6</v>
      </c>
      <c r="CI7" s="745"/>
      <c r="CJ7" s="745"/>
      <c r="CK7" s="745"/>
      <c r="CL7" s="746"/>
      <c r="CM7" s="744">
        <v>107</v>
      </c>
      <c r="CN7" s="745"/>
      <c r="CO7" s="745"/>
      <c r="CP7" s="745"/>
      <c r="CQ7" s="746"/>
      <c r="CR7" s="744">
        <v>66</v>
      </c>
      <c r="CS7" s="745"/>
      <c r="CT7" s="745"/>
      <c r="CU7" s="745"/>
      <c r="CV7" s="746"/>
      <c r="CW7" s="744">
        <v>35</v>
      </c>
      <c r="CX7" s="745"/>
      <c r="CY7" s="745"/>
      <c r="CZ7" s="745"/>
      <c r="DA7" s="746"/>
      <c r="DB7" s="744" t="s">
        <v>546</v>
      </c>
      <c r="DC7" s="745"/>
      <c r="DD7" s="745"/>
      <c r="DE7" s="745"/>
      <c r="DF7" s="746"/>
      <c r="DG7" s="744" t="s">
        <v>546</v>
      </c>
      <c r="DH7" s="745"/>
      <c r="DI7" s="745"/>
      <c r="DJ7" s="745"/>
      <c r="DK7" s="746"/>
      <c r="DL7" s="744" t="s">
        <v>546</v>
      </c>
      <c r="DM7" s="745"/>
      <c r="DN7" s="745"/>
      <c r="DO7" s="745"/>
      <c r="DP7" s="746"/>
      <c r="DQ7" s="744" t="s">
        <v>546</v>
      </c>
      <c r="DR7" s="745"/>
      <c r="DS7" s="745"/>
      <c r="DT7" s="745"/>
      <c r="DU7" s="746"/>
      <c r="DV7" s="747"/>
      <c r="DW7" s="748"/>
      <c r="DX7" s="748"/>
      <c r="DY7" s="748"/>
      <c r="DZ7" s="749"/>
      <c r="EA7" s="234"/>
    </row>
    <row r="8" spans="1:131" s="235" customFormat="1" ht="26.25" customHeight="1" x14ac:dyDescent="0.2">
      <c r="A8" s="237">
        <v>2</v>
      </c>
      <c r="B8" s="785"/>
      <c r="C8" s="786"/>
      <c r="D8" s="786"/>
      <c r="E8" s="786"/>
      <c r="F8" s="786"/>
      <c r="G8" s="786"/>
      <c r="H8" s="786"/>
      <c r="I8" s="786"/>
      <c r="J8" s="786"/>
      <c r="K8" s="786"/>
      <c r="L8" s="786"/>
      <c r="M8" s="786"/>
      <c r="N8" s="786"/>
      <c r="O8" s="786"/>
      <c r="P8" s="787"/>
      <c r="Q8" s="788"/>
      <c r="R8" s="789"/>
      <c r="S8" s="789"/>
      <c r="T8" s="789"/>
      <c r="U8" s="789"/>
      <c r="V8" s="789"/>
      <c r="W8" s="789"/>
      <c r="X8" s="789"/>
      <c r="Y8" s="789"/>
      <c r="Z8" s="789"/>
      <c r="AA8" s="789"/>
      <c r="AB8" s="789"/>
      <c r="AC8" s="789"/>
      <c r="AD8" s="789"/>
      <c r="AE8" s="790"/>
      <c r="AF8" s="791"/>
      <c r="AG8" s="792"/>
      <c r="AH8" s="792"/>
      <c r="AI8" s="792"/>
      <c r="AJ8" s="793"/>
      <c r="AK8" s="772"/>
      <c r="AL8" s="773"/>
      <c r="AM8" s="773"/>
      <c r="AN8" s="773"/>
      <c r="AO8" s="773"/>
      <c r="AP8" s="773"/>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7">
        <v>2</v>
      </c>
      <c r="BR8" s="364" t="s">
        <v>553</v>
      </c>
      <c r="BS8" s="776" t="s">
        <v>554</v>
      </c>
      <c r="BT8" s="777"/>
      <c r="BU8" s="777"/>
      <c r="BV8" s="777"/>
      <c r="BW8" s="777"/>
      <c r="BX8" s="777"/>
      <c r="BY8" s="777"/>
      <c r="BZ8" s="777"/>
      <c r="CA8" s="777"/>
      <c r="CB8" s="777"/>
      <c r="CC8" s="777"/>
      <c r="CD8" s="777"/>
      <c r="CE8" s="777"/>
      <c r="CF8" s="777"/>
      <c r="CG8" s="778"/>
      <c r="CH8" s="779">
        <v>140</v>
      </c>
      <c r="CI8" s="780"/>
      <c r="CJ8" s="780"/>
      <c r="CK8" s="780"/>
      <c r="CL8" s="781"/>
      <c r="CM8" s="779">
        <v>1163</v>
      </c>
      <c r="CN8" s="780"/>
      <c r="CO8" s="780"/>
      <c r="CP8" s="780"/>
      <c r="CQ8" s="781"/>
      <c r="CR8" s="779">
        <v>8</v>
      </c>
      <c r="CS8" s="780"/>
      <c r="CT8" s="780"/>
      <c r="CU8" s="780"/>
      <c r="CV8" s="781"/>
      <c r="CW8" s="779" t="s">
        <v>546</v>
      </c>
      <c r="CX8" s="780"/>
      <c r="CY8" s="780"/>
      <c r="CZ8" s="780"/>
      <c r="DA8" s="781"/>
      <c r="DB8" s="779" t="s">
        <v>546</v>
      </c>
      <c r="DC8" s="780"/>
      <c r="DD8" s="780"/>
      <c r="DE8" s="780"/>
      <c r="DF8" s="781"/>
      <c r="DG8" s="779">
        <v>1317</v>
      </c>
      <c r="DH8" s="780"/>
      <c r="DI8" s="780"/>
      <c r="DJ8" s="780"/>
      <c r="DK8" s="781"/>
      <c r="DL8" s="779" t="s">
        <v>546</v>
      </c>
      <c r="DM8" s="780"/>
      <c r="DN8" s="780"/>
      <c r="DO8" s="780"/>
      <c r="DP8" s="781"/>
      <c r="DQ8" s="779" t="s">
        <v>546</v>
      </c>
      <c r="DR8" s="780"/>
      <c r="DS8" s="780"/>
      <c r="DT8" s="780"/>
      <c r="DU8" s="781"/>
      <c r="DV8" s="782"/>
      <c r="DW8" s="783"/>
      <c r="DX8" s="783"/>
      <c r="DY8" s="783"/>
      <c r="DZ8" s="784"/>
      <c r="EA8" s="234"/>
    </row>
    <row r="9" spans="1:131" s="235" customFormat="1" ht="26.25" customHeight="1" x14ac:dyDescent="0.2">
      <c r="A9" s="237">
        <v>3</v>
      </c>
      <c r="B9" s="785"/>
      <c r="C9" s="786"/>
      <c r="D9" s="786"/>
      <c r="E9" s="786"/>
      <c r="F9" s="786"/>
      <c r="G9" s="786"/>
      <c r="H9" s="786"/>
      <c r="I9" s="786"/>
      <c r="J9" s="786"/>
      <c r="K9" s="786"/>
      <c r="L9" s="786"/>
      <c r="M9" s="786"/>
      <c r="N9" s="786"/>
      <c r="O9" s="786"/>
      <c r="P9" s="787"/>
      <c r="Q9" s="788"/>
      <c r="R9" s="789"/>
      <c r="S9" s="789"/>
      <c r="T9" s="789"/>
      <c r="U9" s="789"/>
      <c r="V9" s="789"/>
      <c r="W9" s="789"/>
      <c r="X9" s="789"/>
      <c r="Y9" s="789"/>
      <c r="Z9" s="789"/>
      <c r="AA9" s="789"/>
      <c r="AB9" s="789"/>
      <c r="AC9" s="789"/>
      <c r="AD9" s="789"/>
      <c r="AE9" s="790"/>
      <c r="AF9" s="791"/>
      <c r="AG9" s="792"/>
      <c r="AH9" s="792"/>
      <c r="AI9" s="792"/>
      <c r="AJ9" s="793"/>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7">
        <v>3</v>
      </c>
      <c r="BR9" s="364"/>
      <c r="BS9" s="776" t="s">
        <v>555</v>
      </c>
      <c r="BT9" s="777"/>
      <c r="BU9" s="777"/>
      <c r="BV9" s="777"/>
      <c r="BW9" s="777"/>
      <c r="BX9" s="777"/>
      <c r="BY9" s="777"/>
      <c r="BZ9" s="777"/>
      <c r="CA9" s="777"/>
      <c r="CB9" s="777"/>
      <c r="CC9" s="777"/>
      <c r="CD9" s="777"/>
      <c r="CE9" s="777"/>
      <c r="CF9" s="777"/>
      <c r="CG9" s="778"/>
      <c r="CH9" s="779">
        <v>1</v>
      </c>
      <c r="CI9" s="780"/>
      <c r="CJ9" s="780"/>
      <c r="CK9" s="780"/>
      <c r="CL9" s="781"/>
      <c r="CM9" s="779">
        <v>32</v>
      </c>
      <c r="CN9" s="780"/>
      <c r="CO9" s="780"/>
      <c r="CP9" s="780"/>
      <c r="CQ9" s="781"/>
      <c r="CR9" s="779">
        <v>5</v>
      </c>
      <c r="CS9" s="780"/>
      <c r="CT9" s="780"/>
      <c r="CU9" s="780"/>
      <c r="CV9" s="781"/>
      <c r="CW9" s="779">
        <v>5</v>
      </c>
      <c r="CX9" s="780"/>
      <c r="CY9" s="780"/>
      <c r="CZ9" s="780"/>
      <c r="DA9" s="781"/>
      <c r="DB9" s="779" t="s">
        <v>546</v>
      </c>
      <c r="DC9" s="780"/>
      <c r="DD9" s="780"/>
      <c r="DE9" s="780"/>
      <c r="DF9" s="781"/>
      <c r="DG9" s="779" t="s">
        <v>546</v>
      </c>
      <c r="DH9" s="780"/>
      <c r="DI9" s="780"/>
      <c r="DJ9" s="780"/>
      <c r="DK9" s="781"/>
      <c r="DL9" s="779" t="s">
        <v>546</v>
      </c>
      <c r="DM9" s="780"/>
      <c r="DN9" s="780"/>
      <c r="DO9" s="780"/>
      <c r="DP9" s="781"/>
      <c r="DQ9" s="779" t="s">
        <v>546</v>
      </c>
      <c r="DR9" s="780"/>
      <c r="DS9" s="780"/>
      <c r="DT9" s="780"/>
      <c r="DU9" s="781"/>
      <c r="DV9" s="782"/>
      <c r="DW9" s="783"/>
      <c r="DX9" s="783"/>
      <c r="DY9" s="783"/>
      <c r="DZ9" s="784"/>
      <c r="EA9" s="234"/>
    </row>
    <row r="10" spans="1:131" s="235" customFormat="1" ht="26.25" customHeight="1" x14ac:dyDescent="0.2">
      <c r="A10" s="237">
        <v>4</v>
      </c>
      <c r="B10" s="785"/>
      <c r="C10" s="786"/>
      <c r="D10" s="786"/>
      <c r="E10" s="786"/>
      <c r="F10" s="786"/>
      <c r="G10" s="786"/>
      <c r="H10" s="786"/>
      <c r="I10" s="786"/>
      <c r="J10" s="786"/>
      <c r="K10" s="786"/>
      <c r="L10" s="786"/>
      <c r="M10" s="786"/>
      <c r="N10" s="786"/>
      <c r="O10" s="786"/>
      <c r="P10" s="787"/>
      <c r="Q10" s="788"/>
      <c r="R10" s="789"/>
      <c r="S10" s="789"/>
      <c r="T10" s="789"/>
      <c r="U10" s="789"/>
      <c r="V10" s="789"/>
      <c r="W10" s="789"/>
      <c r="X10" s="789"/>
      <c r="Y10" s="789"/>
      <c r="Z10" s="789"/>
      <c r="AA10" s="789"/>
      <c r="AB10" s="789"/>
      <c r="AC10" s="789"/>
      <c r="AD10" s="789"/>
      <c r="AE10" s="790"/>
      <c r="AF10" s="791"/>
      <c r="AG10" s="792"/>
      <c r="AH10" s="792"/>
      <c r="AI10" s="792"/>
      <c r="AJ10" s="793"/>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7">
        <v>4</v>
      </c>
      <c r="BR10" s="364"/>
      <c r="BS10" s="776" t="s">
        <v>556</v>
      </c>
      <c r="BT10" s="777"/>
      <c r="BU10" s="777"/>
      <c r="BV10" s="777"/>
      <c r="BW10" s="777"/>
      <c r="BX10" s="777"/>
      <c r="BY10" s="777"/>
      <c r="BZ10" s="777"/>
      <c r="CA10" s="777"/>
      <c r="CB10" s="777"/>
      <c r="CC10" s="777"/>
      <c r="CD10" s="777"/>
      <c r="CE10" s="777"/>
      <c r="CF10" s="777"/>
      <c r="CG10" s="778"/>
      <c r="CH10" s="779">
        <v>-1</v>
      </c>
      <c r="CI10" s="780"/>
      <c r="CJ10" s="780"/>
      <c r="CK10" s="780"/>
      <c r="CL10" s="781"/>
      <c r="CM10" s="779">
        <v>87</v>
      </c>
      <c r="CN10" s="780"/>
      <c r="CO10" s="780"/>
      <c r="CP10" s="780"/>
      <c r="CQ10" s="781"/>
      <c r="CR10" s="779">
        <v>77</v>
      </c>
      <c r="CS10" s="780"/>
      <c r="CT10" s="780"/>
      <c r="CU10" s="780"/>
      <c r="CV10" s="781"/>
      <c r="CW10" s="779" t="s">
        <v>546</v>
      </c>
      <c r="CX10" s="780"/>
      <c r="CY10" s="780"/>
      <c r="CZ10" s="780"/>
      <c r="DA10" s="781"/>
      <c r="DB10" s="779" t="s">
        <v>546</v>
      </c>
      <c r="DC10" s="780"/>
      <c r="DD10" s="780"/>
      <c r="DE10" s="780"/>
      <c r="DF10" s="781"/>
      <c r="DG10" s="779" t="s">
        <v>546</v>
      </c>
      <c r="DH10" s="780"/>
      <c r="DI10" s="780"/>
      <c r="DJ10" s="780"/>
      <c r="DK10" s="781"/>
      <c r="DL10" s="779" t="s">
        <v>546</v>
      </c>
      <c r="DM10" s="780"/>
      <c r="DN10" s="780"/>
      <c r="DO10" s="780"/>
      <c r="DP10" s="781"/>
      <c r="DQ10" s="779" t="s">
        <v>546</v>
      </c>
      <c r="DR10" s="780"/>
      <c r="DS10" s="780"/>
      <c r="DT10" s="780"/>
      <c r="DU10" s="781"/>
      <c r="DV10" s="782"/>
      <c r="DW10" s="783"/>
      <c r="DX10" s="783"/>
      <c r="DY10" s="783"/>
      <c r="DZ10" s="784"/>
      <c r="EA10" s="234"/>
    </row>
    <row r="11" spans="1:131" s="235" customFormat="1" ht="26.25" customHeight="1" x14ac:dyDescent="0.2">
      <c r="A11" s="237">
        <v>5</v>
      </c>
      <c r="B11" s="785"/>
      <c r="C11" s="786"/>
      <c r="D11" s="786"/>
      <c r="E11" s="786"/>
      <c r="F11" s="786"/>
      <c r="G11" s="786"/>
      <c r="H11" s="786"/>
      <c r="I11" s="786"/>
      <c r="J11" s="786"/>
      <c r="K11" s="786"/>
      <c r="L11" s="786"/>
      <c r="M11" s="786"/>
      <c r="N11" s="786"/>
      <c r="O11" s="786"/>
      <c r="P11" s="787"/>
      <c r="Q11" s="788"/>
      <c r="R11" s="789"/>
      <c r="S11" s="789"/>
      <c r="T11" s="789"/>
      <c r="U11" s="789"/>
      <c r="V11" s="789"/>
      <c r="W11" s="789"/>
      <c r="X11" s="789"/>
      <c r="Y11" s="789"/>
      <c r="Z11" s="789"/>
      <c r="AA11" s="789"/>
      <c r="AB11" s="789"/>
      <c r="AC11" s="789"/>
      <c r="AD11" s="789"/>
      <c r="AE11" s="790"/>
      <c r="AF11" s="791"/>
      <c r="AG11" s="792"/>
      <c r="AH11" s="792"/>
      <c r="AI11" s="792"/>
      <c r="AJ11" s="793"/>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7">
        <v>5</v>
      </c>
      <c r="BR11" s="364"/>
      <c r="BS11" s="776" t="s">
        <v>557</v>
      </c>
      <c r="BT11" s="777"/>
      <c r="BU11" s="777"/>
      <c r="BV11" s="777"/>
      <c r="BW11" s="777"/>
      <c r="BX11" s="777"/>
      <c r="BY11" s="777"/>
      <c r="BZ11" s="777"/>
      <c r="CA11" s="777"/>
      <c r="CB11" s="777"/>
      <c r="CC11" s="777"/>
      <c r="CD11" s="777"/>
      <c r="CE11" s="777"/>
      <c r="CF11" s="777"/>
      <c r="CG11" s="778"/>
      <c r="CH11" s="779">
        <v>6</v>
      </c>
      <c r="CI11" s="780"/>
      <c r="CJ11" s="780"/>
      <c r="CK11" s="780"/>
      <c r="CL11" s="781"/>
      <c r="CM11" s="779">
        <v>97</v>
      </c>
      <c r="CN11" s="780"/>
      <c r="CO11" s="780"/>
      <c r="CP11" s="780"/>
      <c r="CQ11" s="781"/>
      <c r="CR11" s="779">
        <v>46</v>
      </c>
      <c r="CS11" s="780"/>
      <c r="CT11" s="780"/>
      <c r="CU11" s="780"/>
      <c r="CV11" s="781"/>
      <c r="CW11" s="779">
        <v>8</v>
      </c>
      <c r="CX11" s="780"/>
      <c r="CY11" s="780"/>
      <c r="CZ11" s="780"/>
      <c r="DA11" s="781"/>
      <c r="DB11" s="779" t="s">
        <v>546</v>
      </c>
      <c r="DC11" s="780"/>
      <c r="DD11" s="780"/>
      <c r="DE11" s="780"/>
      <c r="DF11" s="781"/>
      <c r="DG11" s="779" t="s">
        <v>546</v>
      </c>
      <c r="DH11" s="780"/>
      <c r="DI11" s="780"/>
      <c r="DJ11" s="780"/>
      <c r="DK11" s="781"/>
      <c r="DL11" s="779" t="s">
        <v>546</v>
      </c>
      <c r="DM11" s="780"/>
      <c r="DN11" s="780"/>
      <c r="DO11" s="780"/>
      <c r="DP11" s="781"/>
      <c r="DQ11" s="779" t="s">
        <v>546</v>
      </c>
      <c r="DR11" s="780"/>
      <c r="DS11" s="780"/>
      <c r="DT11" s="780"/>
      <c r="DU11" s="781"/>
      <c r="DV11" s="782"/>
      <c r="DW11" s="783"/>
      <c r="DX11" s="783"/>
      <c r="DY11" s="783"/>
      <c r="DZ11" s="784"/>
      <c r="EA11" s="234"/>
    </row>
    <row r="12" spans="1:131" s="235" customFormat="1" ht="26.25" customHeight="1" x14ac:dyDescent="0.2">
      <c r="A12" s="237">
        <v>6</v>
      </c>
      <c r="B12" s="785"/>
      <c r="C12" s="786"/>
      <c r="D12" s="786"/>
      <c r="E12" s="786"/>
      <c r="F12" s="786"/>
      <c r="G12" s="786"/>
      <c r="H12" s="786"/>
      <c r="I12" s="786"/>
      <c r="J12" s="786"/>
      <c r="K12" s="786"/>
      <c r="L12" s="786"/>
      <c r="M12" s="786"/>
      <c r="N12" s="786"/>
      <c r="O12" s="786"/>
      <c r="P12" s="787"/>
      <c r="Q12" s="788"/>
      <c r="R12" s="789"/>
      <c r="S12" s="789"/>
      <c r="T12" s="789"/>
      <c r="U12" s="789"/>
      <c r="V12" s="789"/>
      <c r="W12" s="789"/>
      <c r="X12" s="789"/>
      <c r="Y12" s="789"/>
      <c r="Z12" s="789"/>
      <c r="AA12" s="789"/>
      <c r="AB12" s="789"/>
      <c r="AC12" s="789"/>
      <c r="AD12" s="789"/>
      <c r="AE12" s="790"/>
      <c r="AF12" s="791"/>
      <c r="AG12" s="792"/>
      <c r="AH12" s="792"/>
      <c r="AI12" s="792"/>
      <c r="AJ12" s="793"/>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7">
        <v>6</v>
      </c>
      <c r="BR12" s="364"/>
      <c r="BS12" s="776" t="s">
        <v>558</v>
      </c>
      <c r="BT12" s="777"/>
      <c r="BU12" s="777"/>
      <c r="BV12" s="777"/>
      <c r="BW12" s="777"/>
      <c r="BX12" s="777"/>
      <c r="BY12" s="777"/>
      <c r="BZ12" s="777"/>
      <c r="CA12" s="777"/>
      <c r="CB12" s="777"/>
      <c r="CC12" s="777"/>
      <c r="CD12" s="777"/>
      <c r="CE12" s="777"/>
      <c r="CF12" s="777"/>
      <c r="CG12" s="778"/>
      <c r="CH12" s="779">
        <v>4</v>
      </c>
      <c r="CI12" s="780"/>
      <c r="CJ12" s="780"/>
      <c r="CK12" s="780"/>
      <c r="CL12" s="781"/>
      <c r="CM12" s="779">
        <v>818</v>
      </c>
      <c r="CN12" s="780"/>
      <c r="CO12" s="780"/>
      <c r="CP12" s="780"/>
      <c r="CQ12" s="781"/>
      <c r="CR12" s="779">
        <v>14</v>
      </c>
      <c r="CS12" s="780"/>
      <c r="CT12" s="780"/>
      <c r="CU12" s="780"/>
      <c r="CV12" s="781"/>
      <c r="CW12" s="779" t="s">
        <v>546</v>
      </c>
      <c r="CX12" s="780"/>
      <c r="CY12" s="780"/>
      <c r="CZ12" s="780"/>
      <c r="DA12" s="781"/>
      <c r="DB12" s="779" t="s">
        <v>546</v>
      </c>
      <c r="DC12" s="780"/>
      <c r="DD12" s="780"/>
      <c r="DE12" s="780"/>
      <c r="DF12" s="781"/>
      <c r="DG12" s="779" t="s">
        <v>546</v>
      </c>
      <c r="DH12" s="780"/>
      <c r="DI12" s="780"/>
      <c r="DJ12" s="780"/>
      <c r="DK12" s="781"/>
      <c r="DL12" s="779" t="s">
        <v>546</v>
      </c>
      <c r="DM12" s="780"/>
      <c r="DN12" s="780"/>
      <c r="DO12" s="780"/>
      <c r="DP12" s="781"/>
      <c r="DQ12" s="779" t="s">
        <v>546</v>
      </c>
      <c r="DR12" s="780"/>
      <c r="DS12" s="780"/>
      <c r="DT12" s="780"/>
      <c r="DU12" s="781"/>
      <c r="DV12" s="782"/>
      <c r="DW12" s="783"/>
      <c r="DX12" s="783"/>
      <c r="DY12" s="783"/>
      <c r="DZ12" s="784"/>
      <c r="EA12" s="234"/>
    </row>
    <row r="13" spans="1:131" s="235" customFormat="1" ht="26.25" customHeight="1" x14ac:dyDescent="0.2">
      <c r="A13" s="237">
        <v>7</v>
      </c>
      <c r="B13" s="785"/>
      <c r="C13" s="786"/>
      <c r="D13" s="786"/>
      <c r="E13" s="786"/>
      <c r="F13" s="786"/>
      <c r="G13" s="786"/>
      <c r="H13" s="786"/>
      <c r="I13" s="786"/>
      <c r="J13" s="786"/>
      <c r="K13" s="786"/>
      <c r="L13" s="786"/>
      <c r="M13" s="786"/>
      <c r="N13" s="786"/>
      <c r="O13" s="786"/>
      <c r="P13" s="787"/>
      <c r="Q13" s="788"/>
      <c r="R13" s="789"/>
      <c r="S13" s="789"/>
      <c r="T13" s="789"/>
      <c r="U13" s="789"/>
      <c r="V13" s="789"/>
      <c r="W13" s="789"/>
      <c r="X13" s="789"/>
      <c r="Y13" s="789"/>
      <c r="Z13" s="789"/>
      <c r="AA13" s="789"/>
      <c r="AB13" s="789"/>
      <c r="AC13" s="789"/>
      <c r="AD13" s="789"/>
      <c r="AE13" s="790"/>
      <c r="AF13" s="791"/>
      <c r="AG13" s="792"/>
      <c r="AH13" s="792"/>
      <c r="AI13" s="792"/>
      <c r="AJ13" s="793"/>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7">
        <v>7</v>
      </c>
      <c r="BR13" s="364"/>
      <c r="BS13" s="776" t="s">
        <v>559</v>
      </c>
      <c r="BT13" s="777"/>
      <c r="BU13" s="777"/>
      <c r="BV13" s="777"/>
      <c r="BW13" s="777"/>
      <c r="BX13" s="777"/>
      <c r="BY13" s="777"/>
      <c r="BZ13" s="777"/>
      <c r="CA13" s="777"/>
      <c r="CB13" s="777"/>
      <c r="CC13" s="777"/>
      <c r="CD13" s="777"/>
      <c r="CE13" s="777"/>
      <c r="CF13" s="777"/>
      <c r="CG13" s="778"/>
      <c r="CH13" s="779">
        <v>1</v>
      </c>
      <c r="CI13" s="780"/>
      <c r="CJ13" s="780"/>
      <c r="CK13" s="780"/>
      <c r="CL13" s="781"/>
      <c r="CM13" s="779">
        <v>799</v>
      </c>
      <c r="CN13" s="780"/>
      <c r="CO13" s="780"/>
      <c r="CP13" s="780"/>
      <c r="CQ13" s="781"/>
      <c r="CR13" s="779">
        <v>5</v>
      </c>
      <c r="CS13" s="780"/>
      <c r="CT13" s="780"/>
      <c r="CU13" s="780"/>
      <c r="CV13" s="781"/>
      <c r="CW13" s="779">
        <v>53</v>
      </c>
      <c r="CX13" s="780"/>
      <c r="CY13" s="780"/>
      <c r="CZ13" s="780"/>
      <c r="DA13" s="781"/>
      <c r="DB13" s="779" t="s">
        <v>546</v>
      </c>
      <c r="DC13" s="780"/>
      <c r="DD13" s="780"/>
      <c r="DE13" s="780"/>
      <c r="DF13" s="781"/>
      <c r="DG13" s="779" t="s">
        <v>546</v>
      </c>
      <c r="DH13" s="780"/>
      <c r="DI13" s="780"/>
      <c r="DJ13" s="780"/>
      <c r="DK13" s="781"/>
      <c r="DL13" s="779" t="s">
        <v>546</v>
      </c>
      <c r="DM13" s="780"/>
      <c r="DN13" s="780"/>
      <c r="DO13" s="780"/>
      <c r="DP13" s="781"/>
      <c r="DQ13" s="779" t="s">
        <v>546</v>
      </c>
      <c r="DR13" s="780"/>
      <c r="DS13" s="780"/>
      <c r="DT13" s="780"/>
      <c r="DU13" s="781"/>
      <c r="DV13" s="782"/>
      <c r="DW13" s="783"/>
      <c r="DX13" s="783"/>
      <c r="DY13" s="783"/>
      <c r="DZ13" s="784"/>
      <c r="EA13" s="234"/>
    </row>
    <row r="14" spans="1:131" s="235" customFormat="1" ht="26.25" customHeight="1" x14ac:dyDescent="0.2">
      <c r="A14" s="237">
        <v>8</v>
      </c>
      <c r="B14" s="785"/>
      <c r="C14" s="786"/>
      <c r="D14" s="786"/>
      <c r="E14" s="786"/>
      <c r="F14" s="786"/>
      <c r="G14" s="786"/>
      <c r="H14" s="786"/>
      <c r="I14" s="786"/>
      <c r="J14" s="786"/>
      <c r="K14" s="786"/>
      <c r="L14" s="786"/>
      <c r="M14" s="786"/>
      <c r="N14" s="786"/>
      <c r="O14" s="786"/>
      <c r="P14" s="787"/>
      <c r="Q14" s="788"/>
      <c r="R14" s="789"/>
      <c r="S14" s="789"/>
      <c r="T14" s="789"/>
      <c r="U14" s="789"/>
      <c r="V14" s="789"/>
      <c r="W14" s="789"/>
      <c r="X14" s="789"/>
      <c r="Y14" s="789"/>
      <c r="Z14" s="789"/>
      <c r="AA14" s="789"/>
      <c r="AB14" s="789"/>
      <c r="AC14" s="789"/>
      <c r="AD14" s="789"/>
      <c r="AE14" s="790"/>
      <c r="AF14" s="791"/>
      <c r="AG14" s="792"/>
      <c r="AH14" s="792"/>
      <c r="AI14" s="792"/>
      <c r="AJ14" s="793"/>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7">
        <v>8</v>
      </c>
      <c r="BR14" s="364"/>
      <c r="BS14" s="776" t="s">
        <v>560</v>
      </c>
      <c r="BT14" s="777"/>
      <c r="BU14" s="777"/>
      <c r="BV14" s="777"/>
      <c r="BW14" s="777"/>
      <c r="BX14" s="777"/>
      <c r="BY14" s="777"/>
      <c r="BZ14" s="777"/>
      <c r="CA14" s="777"/>
      <c r="CB14" s="777"/>
      <c r="CC14" s="777"/>
      <c r="CD14" s="777"/>
      <c r="CE14" s="777"/>
      <c r="CF14" s="777"/>
      <c r="CG14" s="778"/>
      <c r="CH14" s="779">
        <v>-178</v>
      </c>
      <c r="CI14" s="780"/>
      <c r="CJ14" s="780"/>
      <c r="CK14" s="780"/>
      <c r="CL14" s="781"/>
      <c r="CM14" s="779">
        <v>430</v>
      </c>
      <c r="CN14" s="780"/>
      <c r="CO14" s="780"/>
      <c r="CP14" s="780"/>
      <c r="CQ14" s="781"/>
      <c r="CR14" s="779">
        <v>150</v>
      </c>
      <c r="CS14" s="780"/>
      <c r="CT14" s="780"/>
      <c r="CU14" s="780"/>
      <c r="CV14" s="781"/>
      <c r="CW14" s="779">
        <v>125</v>
      </c>
      <c r="CX14" s="780"/>
      <c r="CY14" s="780"/>
      <c r="CZ14" s="780"/>
      <c r="DA14" s="781"/>
      <c r="DB14" s="779">
        <v>53</v>
      </c>
      <c r="DC14" s="780"/>
      <c r="DD14" s="780"/>
      <c r="DE14" s="780"/>
      <c r="DF14" s="781"/>
      <c r="DG14" s="779" t="s">
        <v>546</v>
      </c>
      <c r="DH14" s="780"/>
      <c r="DI14" s="780"/>
      <c r="DJ14" s="780"/>
      <c r="DK14" s="781"/>
      <c r="DL14" s="779" t="s">
        <v>546</v>
      </c>
      <c r="DM14" s="780"/>
      <c r="DN14" s="780"/>
      <c r="DO14" s="780"/>
      <c r="DP14" s="781"/>
      <c r="DQ14" s="779" t="s">
        <v>546</v>
      </c>
      <c r="DR14" s="780"/>
      <c r="DS14" s="780"/>
      <c r="DT14" s="780"/>
      <c r="DU14" s="781"/>
      <c r="DV14" s="782"/>
      <c r="DW14" s="783"/>
      <c r="DX14" s="783"/>
      <c r="DY14" s="783"/>
      <c r="DZ14" s="784"/>
      <c r="EA14" s="234"/>
    </row>
    <row r="15" spans="1:131" s="235" customFormat="1" ht="26.25" customHeight="1" x14ac:dyDescent="0.2">
      <c r="A15" s="237">
        <v>9</v>
      </c>
      <c r="B15" s="785"/>
      <c r="C15" s="786"/>
      <c r="D15" s="786"/>
      <c r="E15" s="786"/>
      <c r="F15" s="786"/>
      <c r="G15" s="786"/>
      <c r="H15" s="786"/>
      <c r="I15" s="786"/>
      <c r="J15" s="786"/>
      <c r="K15" s="786"/>
      <c r="L15" s="786"/>
      <c r="M15" s="786"/>
      <c r="N15" s="786"/>
      <c r="O15" s="786"/>
      <c r="P15" s="787"/>
      <c r="Q15" s="788"/>
      <c r="R15" s="789"/>
      <c r="S15" s="789"/>
      <c r="T15" s="789"/>
      <c r="U15" s="789"/>
      <c r="V15" s="789"/>
      <c r="W15" s="789"/>
      <c r="X15" s="789"/>
      <c r="Y15" s="789"/>
      <c r="Z15" s="789"/>
      <c r="AA15" s="789"/>
      <c r="AB15" s="789"/>
      <c r="AC15" s="789"/>
      <c r="AD15" s="789"/>
      <c r="AE15" s="790"/>
      <c r="AF15" s="791"/>
      <c r="AG15" s="792"/>
      <c r="AH15" s="792"/>
      <c r="AI15" s="792"/>
      <c r="AJ15" s="793"/>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7">
        <v>9</v>
      </c>
      <c r="BR15" s="364" t="s">
        <v>553</v>
      </c>
      <c r="BS15" s="776" t="s">
        <v>561</v>
      </c>
      <c r="BT15" s="777"/>
      <c r="BU15" s="777"/>
      <c r="BV15" s="777"/>
      <c r="BW15" s="777"/>
      <c r="BX15" s="777"/>
      <c r="BY15" s="777"/>
      <c r="BZ15" s="777"/>
      <c r="CA15" s="777"/>
      <c r="CB15" s="777"/>
      <c r="CC15" s="777"/>
      <c r="CD15" s="777"/>
      <c r="CE15" s="777"/>
      <c r="CF15" s="777"/>
      <c r="CG15" s="778"/>
      <c r="CH15" s="779">
        <v>-79</v>
      </c>
      <c r="CI15" s="780"/>
      <c r="CJ15" s="780"/>
      <c r="CK15" s="780"/>
      <c r="CL15" s="781"/>
      <c r="CM15" s="779">
        <v>2940</v>
      </c>
      <c r="CN15" s="780"/>
      <c r="CO15" s="780"/>
      <c r="CP15" s="780"/>
      <c r="CQ15" s="781"/>
      <c r="CR15" s="779" t="s">
        <v>486</v>
      </c>
      <c r="CS15" s="780"/>
      <c r="CT15" s="780"/>
      <c r="CU15" s="780"/>
      <c r="CV15" s="781"/>
      <c r="CW15" s="779">
        <v>29</v>
      </c>
      <c r="CX15" s="780"/>
      <c r="CY15" s="780"/>
      <c r="CZ15" s="780"/>
      <c r="DA15" s="781"/>
      <c r="DB15" s="779" t="s">
        <v>546</v>
      </c>
      <c r="DC15" s="780"/>
      <c r="DD15" s="780"/>
      <c r="DE15" s="780"/>
      <c r="DF15" s="781"/>
      <c r="DG15" s="779" t="s">
        <v>546</v>
      </c>
      <c r="DH15" s="780"/>
      <c r="DI15" s="780"/>
      <c r="DJ15" s="780"/>
      <c r="DK15" s="781"/>
      <c r="DL15" s="779">
        <v>13</v>
      </c>
      <c r="DM15" s="780"/>
      <c r="DN15" s="780"/>
      <c r="DO15" s="780"/>
      <c r="DP15" s="781"/>
      <c r="DQ15" s="779">
        <v>1</v>
      </c>
      <c r="DR15" s="780"/>
      <c r="DS15" s="780"/>
      <c r="DT15" s="780"/>
      <c r="DU15" s="781"/>
      <c r="DV15" s="782"/>
      <c r="DW15" s="783"/>
      <c r="DX15" s="783"/>
      <c r="DY15" s="783"/>
      <c r="DZ15" s="784"/>
      <c r="EA15" s="234"/>
    </row>
    <row r="16" spans="1:131" s="235" customFormat="1" ht="26.25" customHeight="1" x14ac:dyDescent="0.2">
      <c r="A16" s="237">
        <v>10</v>
      </c>
      <c r="B16" s="785"/>
      <c r="C16" s="786"/>
      <c r="D16" s="786"/>
      <c r="E16" s="786"/>
      <c r="F16" s="786"/>
      <c r="G16" s="786"/>
      <c r="H16" s="786"/>
      <c r="I16" s="786"/>
      <c r="J16" s="786"/>
      <c r="K16" s="786"/>
      <c r="L16" s="786"/>
      <c r="M16" s="786"/>
      <c r="N16" s="786"/>
      <c r="O16" s="786"/>
      <c r="P16" s="787"/>
      <c r="Q16" s="788"/>
      <c r="R16" s="789"/>
      <c r="S16" s="789"/>
      <c r="T16" s="789"/>
      <c r="U16" s="789"/>
      <c r="V16" s="789"/>
      <c r="W16" s="789"/>
      <c r="X16" s="789"/>
      <c r="Y16" s="789"/>
      <c r="Z16" s="789"/>
      <c r="AA16" s="789"/>
      <c r="AB16" s="789"/>
      <c r="AC16" s="789"/>
      <c r="AD16" s="789"/>
      <c r="AE16" s="790"/>
      <c r="AF16" s="791"/>
      <c r="AG16" s="792"/>
      <c r="AH16" s="792"/>
      <c r="AI16" s="792"/>
      <c r="AJ16" s="793"/>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7">
        <v>10</v>
      </c>
      <c r="BR16" s="238"/>
      <c r="BS16" s="782"/>
      <c r="BT16" s="783"/>
      <c r="BU16" s="783"/>
      <c r="BV16" s="783"/>
      <c r="BW16" s="783"/>
      <c r="BX16" s="783"/>
      <c r="BY16" s="783"/>
      <c r="BZ16" s="783"/>
      <c r="CA16" s="783"/>
      <c r="CB16" s="783"/>
      <c r="CC16" s="783"/>
      <c r="CD16" s="783"/>
      <c r="CE16" s="783"/>
      <c r="CF16" s="783"/>
      <c r="CG16" s="794"/>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82"/>
      <c r="DW16" s="783"/>
      <c r="DX16" s="783"/>
      <c r="DY16" s="783"/>
      <c r="DZ16" s="784"/>
      <c r="EA16" s="234"/>
    </row>
    <row r="17" spans="1:131" s="235" customFormat="1" ht="26.25" customHeight="1" x14ac:dyDescent="0.2">
      <c r="A17" s="237">
        <v>11</v>
      </c>
      <c r="B17" s="785"/>
      <c r="C17" s="786"/>
      <c r="D17" s="786"/>
      <c r="E17" s="786"/>
      <c r="F17" s="786"/>
      <c r="G17" s="786"/>
      <c r="H17" s="786"/>
      <c r="I17" s="786"/>
      <c r="J17" s="786"/>
      <c r="K17" s="786"/>
      <c r="L17" s="786"/>
      <c r="M17" s="786"/>
      <c r="N17" s="786"/>
      <c r="O17" s="786"/>
      <c r="P17" s="787"/>
      <c r="Q17" s="788"/>
      <c r="R17" s="789"/>
      <c r="S17" s="789"/>
      <c r="T17" s="789"/>
      <c r="U17" s="789"/>
      <c r="V17" s="789"/>
      <c r="W17" s="789"/>
      <c r="X17" s="789"/>
      <c r="Y17" s="789"/>
      <c r="Z17" s="789"/>
      <c r="AA17" s="789"/>
      <c r="AB17" s="789"/>
      <c r="AC17" s="789"/>
      <c r="AD17" s="789"/>
      <c r="AE17" s="790"/>
      <c r="AF17" s="791"/>
      <c r="AG17" s="792"/>
      <c r="AH17" s="792"/>
      <c r="AI17" s="792"/>
      <c r="AJ17" s="793"/>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7">
        <v>11</v>
      </c>
      <c r="BR17" s="238"/>
      <c r="BS17" s="782"/>
      <c r="BT17" s="783"/>
      <c r="BU17" s="783"/>
      <c r="BV17" s="783"/>
      <c r="BW17" s="783"/>
      <c r="BX17" s="783"/>
      <c r="BY17" s="783"/>
      <c r="BZ17" s="783"/>
      <c r="CA17" s="783"/>
      <c r="CB17" s="783"/>
      <c r="CC17" s="783"/>
      <c r="CD17" s="783"/>
      <c r="CE17" s="783"/>
      <c r="CF17" s="783"/>
      <c r="CG17" s="794"/>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82"/>
      <c r="DW17" s="783"/>
      <c r="DX17" s="783"/>
      <c r="DY17" s="783"/>
      <c r="DZ17" s="784"/>
      <c r="EA17" s="234"/>
    </row>
    <row r="18" spans="1:131" s="235" customFormat="1" ht="26.25" customHeight="1" x14ac:dyDescent="0.2">
      <c r="A18" s="237">
        <v>12</v>
      </c>
      <c r="B18" s="785"/>
      <c r="C18" s="786"/>
      <c r="D18" s="786"/>
      <c r="E18" s="786"/>
      <c r="F18" s="786"/>
      <c r="G18" s="786"/>
      <c r="H18" s="786"/>
      <c r="I18" s="786"/>
      <c r="J18" s="786"/>
      <c r="K18" s="786"/>
      <c r="L18" s="786"/>
      <c r="M18" s="786"/>
      <c r="N18" s="786"/>
      <c r="O18" s="786"/>
      <c r="P18" s="787"/>
      <c r="Q18" s="788"/>
      <c r="R18" s="789"/>
      <c r="S18" s="789"/>
      <c r="T18" s="789"/>
      <c r="U18" s="789"/>
      <c r="V18" s="789"/>
      <c r="W18" s="789"/>
      <c r="X18" s="789"/>
      <c r="Y18" s="789"/>
      <c r="Z18" s="789"/>
      <c r="AA18" s="789"/>
      <c r="AB18" s="789"/>
      <c r="AC18" s="789"/>
      <c r="AD18" s="789"/>
      <c r="AE18" s="790"/>
      <c r="AF18" s="791"/>
      <c r="AG18" s="792"/>
      <c r="AH18" s="792"/>
      <c r="AI18" s="792"/>
      <c r="AJ18" s="793"/>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7">
        <v>12</v>
      </c>
      <c r="BR18" s="238"/>
      <c r="BS18" s="782"/>
      <c r="BT18" s="783"/>
      <c r="BU18" s="783"/>
      <c r="BV18" s="783"/>
      <c r="BW18" s="783"/>
      <c r="BX18" s="783"/>
      <c r="BY18" s="783"/>
      <c r="BZ18" s="783"/>
      <c r="CA18" s="783"/>
      <c r="CB18" s="783"/>
      <c r="CC18" s="783"/>
      <c r="CD18" s="783"/>
      <c r="CE18" s="783"/>
      <c r="CF18" s="783"/>
      <c r="CG18" s="794"/>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82"/>
      <c r="DW18" s="783"/>
      <c r="DX18" s="783"/>
      <c r="DY18" s="783"/>
      <c r="DZ18" s="784"/>
      <c r="EA18" s="234"/>
    </row>
    <row r="19" spans="1:131" s="235" customFormat="1" ht="26.25" customHeight="1" x14ac:dyDescent="0.2">
      <c r="A19" s="237">
        <v>13</v>
      </c>
      <c r="B19" s="785"/>
      <c r="C19" s="786"/>
      <c r="D19" s="786"/>
      <c r="E19" s="786"/>
      <c r="F19" s="786"/>
      <c r="G19" s="786"/>
      <c r="H19" s="786"/>
      <c r="I19" s="786"/>
      <c r="J19" s="786"/>
      <c r="K19" s="786"/>
      <c r="L19" s="786"/>
      <c r="M19" s="786"/>
      <c r="N19" s="786"/>
      <c r="O19" s="786"/>
      <c r="P19" s="787"/>
      <c r="Q19" s="788"/>
      <c r="R19" s="789"/>
      <c r="S19" s="789"/>
      <c r="T19" s="789"/>
      <c r="U19" s="789"/>
      <c r="V19" s="789"/>
      <c r="W19" s="789"/>
      <c r="X19" s="789"/>
      <c r="Y19" s="789"/>
      <c r="Z19" s="789"/>
      <c r="AA19" s="789"/>
      <c r="AB19" s="789"/>
      <c r="AC19" s="789"/>
      <c r="AD19" s="789"/>
      <c r="AE19" s="790"/>
      <c r="AF19" s="791"/>
      <c r="AG19" s="792"/>
      <c r="AH19" s="792"/>
      <c r="AI19" s="792"/>
      <c r="AJ19" s="793"/>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7">
        <v>13</v>
      </c>
      <c r="BR19" s="238"/>
      <c r="BS19" s="782"/>
      <c r="BT19" s="783"/>
      <c r="BU19" s="783"/>
      <c r="BV19" s="783"/>
      <c r="BW19" s="783"/>
      <c r="BX19" s="783"/>
      <c r="BY19" s="783"/>
      <c r="BZ19" s="783"/>
      <c r="CA19" s="783"/>
      <c r="CB19" s="783"/>
      <c r="CC19" s="783"/>
      <c r="CD19" s="783"/>
      <c r="CE19" s="783"/>
      <c r="CF19" s="783"/>
      <c r="CG19" s="794"/>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82"/>
      <c r="DW19" s="783"/>
      <c r="DX19" s="783"/>
      <c r="DY19" s="783"/>
      <c r="DZ19" s="784"/>
      <c r="EA19" s="234"/>
    </row>
    <row r="20" spans="1:131" s="235" customFormat="1" ht="26.25" customHeight="1" x14ac:dyDescent="0.2">
      <c r="A20" s="237">
        <v>14</v>
      </c>
      <c r="B20" s="785"/>
      <c r="C20" s="786"/>
      <c r="D20" s="786"/>
      <c r="E20" s="786"/>
      <c r="F20" s="786"/>
      <c r="G20" s="786"/>
      <c r="H20" s="786"/>
      <c r="I20" s="786"/>
      <c r="J20" s="786"/>
      <c r="K20" s="786"/>
      <c r="L20" s="786"/>
      <c r="M20" s="786"/>
      <c r="N20" s="786"/>
      <c r="O20" s="786"/>
      <c r="P20" s="787"/>
      <c r="Q20" s="788"/>
      <c r="R20" s="789"/>
      <c r="S20" s="789"/>
      <c r="T20" s="789"/>
      <c r="U20" s="789"/>
      <c r="V20" s="789"/>
      <c r="W20" s="789"/>
      <c r="X20" s="789"/>
      <c r="Y20" s="789"/>
      <c r="Z20" s="789"/>
      <c r="AA20" s="789"/>
      <c r="AB20" s="789"/>
      <c r="AC20" s="789"/>
      <c r="AD20" s="789"/>
      <c r="AE20" s="790"/>
      <c r="AF20" s="791"/>
      <c r="AG20" s="792"/>
      <c r="AH20" s="792"/>
      <c r="AI20" s="792"/>
      <c r="AJ20" s="793"/>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7">
        <v>14</v>
      </c>
      <c r="BR20" s="238"/>
      <c r="BS20" s="782"/>
      <c r="BT20" s="783"/>
      <c r="BU20" s="783"/>
      <c r="BV20" s="783"/>
      <c r="BW20" s="783"/>
      <c r="BX20" s="783"/>
      <c r="BY20" s="783"/>
      <c r="BZ20" s="783"/>
      <c r="CA20" s="783"/>
      <c r="CB20" s="783"/>
      <c r="CC20" s="783"/>
      <c r="CD20" s="783"/>
      <c r="CE20" s="783"/>
      <c r="CF20" s="783"/>
      <c r="CG20" s="794"/>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82"/>
      <c r="DW20" s="783"/>
      <c r="DX20" s="783"/>
      <c r="DY20" s="783"/>
      <c r="DZ20" s="784"/>
      <c r="EA20" s="234"/>
    </row>
    <row r="21" spans="1:131" s="235" customFormat="1" ht="26.25" customHeight="1" thickBot="1" x14ac:dyDescent="0.25">
      <c r="A21" s="237">
        <v>15</v>
      </c>
      <c r="B21" s="785"/>
      <c r="C21" s="786"/>
      <c r="D21" s="786"/>
      <c r="E21" s="786"/>
      <c r="F21" s="786"/>
      <c r="G21" s="786"/>
      <c r="H21" s="786"/>
      <c r="I21" s="786"/>
      <c r="J21" s="786"/>
      <c r="K21" s="786"/>
      <c r="L21" s="786"/>
      <c r="M21" s="786"/>
      <c r="N21" s="786"/>
      <c r="O21" s="786"/>
      <c r="P21" s="787"/>
      <c r="Q21" s="788"/>
      <c r="R21" s="789"/>
      <c r="S21" s="789"/>
      <c r="T21" s="789"/>
      <c r="U21" s="789"/>
      <c r="V21" s="789"/>
      <c r="W21" s="789"/>
      <c r="X21" s="789"/>
      <c r="Y21" s="789"/>
      <c r="Z21" s="789"/>
      <c r="AA21" s="789"/>
      <c r="AB21" s="789"/>
      <c r="AC21" s="789"/>
      <c r="AD21" s="789"/>
      <c r="AE21" s="790"/>
      <c r="AF21" s="791"/>
      <c r="AG21" s="792"/>
      <c r="AH21" s="792"/>
      <c r="AI21" s="792"/>
      <c r="AJ21" s="793"/>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7">
        <v>15</v>
      </c>
      <c r="BR21" s="238"/>
      <c r="BS21" s="782"/>
      <c r="BT21" s="783"/>
      <c r="BU21" s="783"/>
      <c r="BV21" s="783"/>
      <c r="BW21" s="783"/>
      <c r="BX21" s="783"/>
      <c r="BY21" s="783"/>
      <c r="BZ21" s="783"/>
      <c r="CA21" s="783"/>
      <c r="CB21" s="783"/>
      <c r="CC21" s="783"/>
      <c r="CD21" s="783"/>
      <c r="CE21" s="783"/>
      <c r="CF21" s="783"/>
      <c r="CG21" s="794"/>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82"/>
      <c r="DW21" s="783"/>
      <c r="DX21" s="783"/>
      <c r="DY21" s="783"/>
      <c r="DZ21" s="784"/>
      <c r="EA21" s="234"/>
    </row>
    <row r="22" spans="1:131" s="235" customFormat="1" ht="26.25" customHeight="1" x14ac:dyDescent="0.2">
      <c r="A22" s="237">
        <v>16</v>
      </c>
      <c r="B22" s="785"/>
      <c r="C22" s="786"/>
      <c r="D22" s="786"/>
      <c r="E22" s="786"/>
      <c r="F22" s="786"/>
      <c r="G22" s="786"/>
      <c r="H22" s="786"/>
      <c r="I22" s="786"/>
      <c r="J22" s="786"/>
      <c r="K22" s="786"/>
      <c r="L22" s="786"/>
      <c r="M22" s="786"/>
      <c r="N22" s="786"/>
      <c r="O22" s="786"/>
      <c r="P22" s="787"/>
      <c r="Q22" s="805"/>
      <c r="R22" s="806"/>
      <c r="S22" s="806"/>
      <c r="T22" s="806"/>
      <c r="U22" s="806"/>
      <c r="V22" s="806"/>
      <c r="W22" s="806"/>
      <c r="X22" s="806"/>
      <c r="Y22" s="806"/>
      <c r="Z22" s="806"/>
      <c r="AA22" s="806"/>
      <c r="AB22" s="806"/>
      <c r="AC22" s="806"/>
      <c r="AD22" s="806"/>
      <c r="AE22" s="807"/>
      <c r="AF22" s="791"/>
      <c r="AG22" s="792"/>
      <c r="AH22" s="792"/>
      <c r="AI22" s="792"/>
      <c r="AJ22" s="793"/>
      <c r="AK22" s="808"/>
      <c r="AL22" s="809"/>
      <c r="AM22" s="809"/>
      <c r="AN22" s="809"/>
      <c r="AO22" s="809"/>
      <c r="AP22" s="809"/>
      <c r="AQ22" s="809"/>
      <c r="AR22" s="809"/>
      <c r="AS22" s="809"/>
      <c r="AT22" s="809"/>
      <c r="AU22" s="810"/>
      <c r="AV22" s="810"/>
      <c r="AW22" s="810"/>
      <c r="AX22" s="810"/>
      <c r="AY22" s="811"/>
      <c r="AZ22" s="812" t="s">
        <v>375</v>
      </c>
      <c r="BA22" s="812"/>
      <c r="BB22" s="812"/>
      <c r="BC22" s="812"/>
      <c r="BD22" s="813"/>
      <c r="BE22" s="233"/>
      <c r="BF22" s="233"/>
      <c r="BG22" s="233"/>
      <c r="BH22" s="233"/>
      <c r="BI22" s="233"/>
      <c r="BJ22" s="233"/>
      <c r="BK22" s="233"/>
      <c r="BL22" s="233"/>
      <c r="BM22" s="233"/>
      <c r="BN22" s="233"/>
      <c r="BO22" s="233"/>
      <c r="BP22" s="233"/>
      <c r="BQ22" s="237">
        <v>16</v>
      </c>
      <c r="BR22" s="238"/>
      <c r="BS22" s="782"/>
      <c r="BT22" s="783"/>
      <c r="BU22" s="783"/>
      <c r="BV22" s="783"/>
      <c r="BW22" s="783"/>
      <c r="BX22" s="783"/>
      <c r="BY22" s="783"/>
      <c r="BZ22" s="783"/>
      <c r="CA22" s="783"/>
      <c r="CB22" s="783"/>
      <c r="CC22" s="783"/>
      <c r="CD22" s="783"/>
      <c r="CE22" s="783"/>
      <c r="CF22" s="783"/>
      <c r="CG22" s="794"/>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82"/>
      <c r="DW22" s="783"/>
      <c r="DX22" s="783"/>
      <c r="DY22" s="783"/>
      <c r="DZ22" s="784"/>
      <c r="EA22" s="234"/>
    </row>
    <row r="23" spans="1:131" s="235" customFormat="1" ht="26.25" customHeight="1" thickBot="1" x14ac:dyDescent="0.25">
      <c r="A23" s="239" t="s">
        <v>376</v>
      </c>
      <c r="B23" s="795" t="s">
        <v>377</v>
      </c>
      <c r="C23" s="796"/>
      <c r="D23" s="796"/>
      <c r="E23" s="796"/>
      <c r="F23" s="796"/>
      <c r="G23" s="796"/>
      <c r="H23" s="796"/>
      <c r="I23" s="796"/>
      <c r="J23" s="796"/>
      <c r="K23" s="796"/>
      <c r="L23" s="796"/>
      <c r="M23" s="796"/>
      <c r="N23" s="796"/>
      <c r="O23" s="796"/>
      <c r="P23" s="797"/>
      <c r="Q23" s="798"/>
      <c r="R23" s="799"/>
      <c r="S23" s="799"/>
      <c r="T23" s="799"/>
      <c r="U23" s="799"/>
      <c r="V23" s="799"/>
      <c r="W23" s="799"/>
      <c r="X23" s="799"/>
      <c r="Y23" s="799"/>
      <c r="Z23" s="799"/>
      <c r="AA23" s="799"/>
      <c r="AB23" s="799"/>
      <c r="AC23" s="799"/>
      <c r="AD23" s="799"/>
      <c r="AE23" s="800"/>
      <c r="AF23" s="801">
        <v>1716</v>
      </c>
      <c r="AG23" s="799"/>
      <c r="AH23" s="799"/>
      <c r="AI23" s="799"/>
      <c r="AJ23" s="802"/>
      <c r="AK23" s="803"/>
      <c r="AL23" s="804"/>
      <c r="AM23" s="804"/>
      <c r="AN23" s="804"/>
      <c r="AO23" s="804"/>
      <c r="AP23" s="799"/>
      <c r="AQ23" s="799"/>
      <c r="AR23" s="799"/>
      <c r="AS23" s="799"/>
      <c r="AT23" s="799"/>
      <c r="AU23" s="815"/>
      <c r="AV23" s="815"/>
      <c r="AW23" s="815"/>
      <c r="AX23" s="815"/>
      <c r="AY23" s="816"/>
      <c r="AZ23" s="817" t="s">
        <v>122</v>
      </c>
      <c r="BA23" s="818"/>
      <c r="BB23" s="818"/>
      <c r="BC23" s="818"/>
      <c r="BD23" s="819"/>
      <c r="BE23" s="233"/>
      <c r="BF23" s="233"/>
      <c r="BG23" s="233"/>
      <c r="BH23" s="233"/>
      <c r="BI23" s="233"/>
      <c r="BJ23" s="233"/>
      <c r="BK23" s="233"/>
      <c r="BL23" s="233"/>
      <c r="BM23" s="233"/>
      <c r="BN23" s="233"/>
      <c r="BO23" s="233"/>
      <c r="BP23" s="233"/>
      <c r="BQ23" s="237">
        <v>17</v>
      </c>
      <c r="BR23" s="238"/>
      <c r="BS23" s="782"/>
      <c r="BT23" s="783"/>
      <c r="BU23" s="783"/>
      <c r="BV23" s="783"/>
      <c r="BW23" s="783"/>
      <c r="BX23" s="783"/>
      <c r="BY23" s="783"/>
      <c r="BZ23" s="783"/>
      <c r="CA23" s="783"/>
      <c r="CB23" s="783"/>
      <c r="CC23" s="783"/>
      <c r="CD23" s="783"/>
      <c r="CE23" s="783"/>
      <c r="CF23" s="783"/>
      <c r="CG23" s="794"/>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82"/>
      <c r="DW23" s="783"/>
      <c r="DX23" s="783"/>
      <c r="DY23" s="783"/>
      <c r="DZ23" s="784"/>
      <c r="EA23" s="234"/>
    </row>
    <row r="24" spans="1:131" s="235" customFormat="1" ht="26.25" customHeight="1" x14ac:dyDescent="0.2">
      <c r="A24" s="814" t="s">
        <v>378</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32"/>
      <c r="BA24" s="232"/>
      <c r="BB24" s="232"/>
      <c r="BC24" s="232"/>
      <c r="BD24" s="232"/>
      <c r="BE24" s="233"/>
      <c r="BF24" s="233"/>
      <c r="BG24" s="233"/>
      <c r="BH24" s="233"/>
      <c r="BI24" s="233"/>
      <c r="BJ24" s="233"/>
      <c r="BK24" s="233"/>
      <c r="BL24" s="233"/>
      <c r="BM24" s="233"/>
      <c r="BN24" s="233"/>
      <c r="BO24" s="233"/>
      <c r="BP24" s="233"/>
      <c r="BQ24" s="237">
        <v>18</v>
      </c>
      <c r="BR24" s="238"/>
      <c r="BS24" s="782"/>
      <c r="BT24" s="783"/>
      <c r="BU24" s="783"/>
      <c r="BV24" s="783"/>
      <c r="BW24" s="783"/>
      <c r="BX24" s="783"/>
      <c r="BY24" s="783"/>
      <c r="BZ24" s="783"/>
      <c r="CA24" s="783"/>
      <c r="CB24" s="783"/>
      <c r="CC24" s="783"/>
      <c r="CD24" s="783"/>
      <c r="CE24" s="783"/>
      <c r="CF24" s="783"/>
      <c r="CG24" s="794"/>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82"/>
      <c r="DW24" s="783"/>
      <c r="DX24" s="783"/>
      <c r="DY24" s="783"/>
      <c r="DZ24" s="784"/>
      <c r="EA24" s="234"/>
    </row>
    <row r="25" spans="1:131" ht="26.25" customHeight="1" thickBot="1" x14ac:dyDescent="0.25">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2"/>
      <c r="BK25" s="232"/>
      <c r="BL25" s="232"/>
      <c r="BM25" s="232"/>
      <c r="BN25" s="232"/>
      <c r="BO25" s="240"/>
      <c r="BP25" s="240"/>
      <c r="BQ25" s="237">
        <v>19</v>
      </c>
      <c r="BR25" s="238"/>
      <c r="BS25" s="782"/>
      <c r="BT25" s="783"/>
      <c r="BU25" s="783"/>
      <c r="BV25" s="783"/>
      <c r="BW25" s="783"/>
      <c r="BX25" s="783"/>
      <c r="BY25" s="783"/>
      <c r="BZ25" s="783"/>
      <c r="CA25" s="783"/>
      <c r="CB25" s="783"/>
      <c r="CC25" s="783"/>
      <c r="CD25" s="783"/>
      <c r="CE25" s="783"/>
      <c r="CF25" s="783"/>
      <c r="CG25" s="794"/>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82"/>
      <c r="DW25" s="783"/>
      <c r="DX25" s="783"/>
      <c r="DY25" s="783"/>
      <c r="DZ25" s="784"/>
      <c r="EA25" s="230"/>
    </row>
    <row r="26" spans="1:131" ht="26.25" customHeight="1" x14ac:dyDescent="0.2">
      <c r="A26" s="728" t="s">
        <v>357</v>
      </c>
      <c r="B26" s="729"/>
      <c r="C26" s="729"/>
      <c r="D26" s="729"/>
      <c r="E26" s="729"/>
      <c r="F26" s="729"/>
      <c r="G26" s="729"/>
      <c r="H26" s="729"/>
      <c r="I26" s="729"/>
      <c r="J26" s="729"/>
      <c r="K26" s="729"/>
      <c r="L26" s="729"/>
      <c r="M26" s="729"/>
      <c r="N26" s="729"/>
      <c r="O26" s="729"/>
      <c r="P26" s="730"/>
      <c r="Q26" s="734" t="s">
        <v>380</v>
      </c>
      <c r="R26" s="735"/>
      <c r="S26" s="735"/>
      <c r="T26" s="735"/>
      <c r="U26" s="736"/>
      <c r="V26" s="734" t="s">
        <v>381</v>
      </c>
      <c r="W26" s="735"/>
      <c r="X26" s="735"/>
      <c r="Y26" s="735"/>
      <c r="Z26" s="736"/>
      <c r="AA26" s="734" t="s">
        <v>382</v>
      </c>
      <c r="AB26" s="735"/>
      <c r="AC26" s="735"/>
      <c r="AD26" s="735"/>
      <c r="AE26" s="735"/>
      <c r="AF26" s="820" t="s">
        <v>383</v>
      </c>
      <c r="AG26" s="821"/>
      <c r="AH26" s="821"/>
      <c r="AI26" s="821"/>
      <c r="AJ26" s="822"/>
      <c r="AK26" s="735" t="s">
        <v>384</v>
      </c>
      <c r="AL26" s="735"/>
      <c r="AM26" s="735"/>
      <c r="AN26" s="735"/>
      <c r="AO26" s="736"/>
      <c r="AP26" s="734" t="s">
        <v>385</v>
      </c>
      <c r="AQ26" s="735"/>
      <c r="AR26" s="735"/>
      <c r="AS26" s="735"/>
      <c r="AT26" s="736"/>
      <c r="AU26" s="734" t="s">
        <v>386</v>
      </c>
      <c r="AV26" s="735"/>
      <c r="AW26" s="735"/>
      <c r="AX26" s="735"/>
      <c r="AY26" s="736"/>
      <c r="AZ26" s="734" t="s">
        <v>387</v>
      </c>
      <c r="BA26" s="735"/>
      <c r="BB26" s="735"/>
      <c r="BC26" s="735"/>
      <c r="BD26" s="736"/>
      <c r="BE26" s="734" t="s">
        <v>364</v>
      </c>
      <c r="BF26" s="735"/>
      <c r="BG26" s="735"/>
      <c r="BH26" s="735"/>
      <c r="BI26" s="741"/>
      <c r="BJ26" s="232"/>
      <c r="BK26" s="232"/>
      <c r="BL26" s="232"/>
      <c r="BM26" s="232"/>
      <c r="BN26" s="232"/>
      <c r="BO26" s="240"/>
      <c r="BP26" s="240"/>
      <c r="BQ26" s="237">
        <v>20</v>
      </c>
      <c r="BR26" s="238"/>
      <c r="BS26" s="782"/>
      <c r="BT26" s="783"/>
      <c r="BU26" s="783"/>
      <c r="BV26" s="783"/>
      <c r="BW26" s="783"/>
      <c r="BX26" s="783"/>
      <c r="BY26" s="783"/>
      <c r="BZ26" s="783"/>
      <c r="CA26" s="783"/>
      <c r="CB26" s="783"/>
      <c r="CC26" s="783"/>
      <c r="CD26" s="783"/>
      <c r="CE26" s="783"/>
      <c r="CF26" s="783"/>
      <c r="CG26" s="794"/>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82"/>
      <c r="DW26" s="783"/>
      <c r="DX26" s="783"/>
      <c r="DY26" s="783"/>
      <c r="DZ26" s="784"/>
      <c r="EA26" s="230"/>
    </row>
    <row r="27" spans="1:131" ht="26.25" customHeight="1" thickBot="1" x14ac:dyDescent="0.25">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23"/>
      <c r="AG27" s="824"/>
      <c r="AH27" s="824"/>
      <c r="AI27" s="824"/>
      <c r="AJ27" s="825"/>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2"/>
      <c r="BK27" s="232"/>
      <c r="BL27" s="232"/>
      <c r="BM27" s="232"/>
      <c r="BN27" s="232"/>
      <c r="BO27" s="240"/>
      <c r="BP27" s="240"/>
      <c r="BQ27" s="237">
        <v>21</v>
      </c>
      <c r="BR27" s="238"/>
      <c r="BS27" s="782"/>
      <c r="BT27" s="783"/>
      <c r="BU27" s="783"/>
      <c r="BV27" s="783"/>
      <c r="BW27" s="783"/>
      <c r="BX27" s="783"/>
      <c r="BY27" s="783"/>
      <c r="BZ27" s="783"/>
      <c r="CA27" s="783"/>
      <c r="CB27" s="783"/>
      <c r="CC27" s="783"/>
      <c r="CD27" s="783"/>
      <c r="CE27" s="783"/>
      <c r="CF27" s="783"/>
      <c r="CG27" s="794"/>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82"/>
      <c r="DW27" s="783"/>
      <c r="DX27" s="783"/>
      <c r="DY27" s="783"/>
      <c r="DZ27" s="784"/>
      <c r="EA27" s="230"/>
    </row>
    <row r="28" spans="1:131" ht="26.25" customHeight="1" thickTop="1" x14ac:dyDescent="0.2">
      <c r="A28" s="241">
        <v>1</v>
      </c>
      <c r="B28" s="750" t="s">
        <v>388</v>
      </c>
      <c r="C28" s="751"/>
      <c r="D28" s="751"/>
      <c r="E28" s="751"/>
      <c r="F28" s="751"/>
      <c r="G28" s="751"/>
      <c r="H28" s="751"/>
      <c r="I28" s="751"/>
      <c r="J28" s="751"/>
      <c r="K28" s="751"/>
      <c r="L28" s="751"/>
      <c r="M28" s="751"/>
      <c r="N28" s="751"/>
      <c r="O28" s="751"/>
      <c r="P28" s="752"/>
      <c r="Q28" s="828">
        <v>7695</v>
      </c>
      <c r="R28" s="829"/>
      <c r="S28" s="829"/>
      <c r="T28" s="829"/>
      <c r="U28" s="829"/>
      <c r="V28" s="829">
        <v>7584</v>
      </c>
      <c r="W28" s="829"/>
      <c r="X28" s="829"/>
      <c r="Y28" s="829"/>
      <c r="Z28" s="829"/>
      <c r="AA28" s="829">
        <v>110</v>
      </c>
      <c r="AB28" s="829"/>
      <c r="AC28" s="829"/>
      <c r="AD28" s="829"/>
      <c r="AE28" s="830"/>
      <c r="AF28" s="831">
        <v>110</v>
      </c>
      <c r="AG28" s="829"/>
      <c r="AH28" s="829"/>
      <c r="AI28" s="829"/>
      <c r="AJ28" s="832"/>
      <c r="AK28" s="833">
        <v>513</v>
      </c>
      <c r="AL28" s="834"/>
      <c r="AM28" s="834"/>
      <c r="AN28" s="834"/>
      <c r="AO28" s="834"/>
      <c r="AP28" s="834" t="s">
        <v>546</v>
      </c>
      <c r="AQ28" s="834"/>
      <c r="AR28" s="834"/>
      <c r="AS28" s="834"/>
      <c r="AT28" s="834"/>
      <c r="AU28" s="834" t="s">
        <v>546</v>
      </c>
      <c r="AV28" s="834"/>
      <c r="AW28" s="834"/>
      <c r="AX28" s="834"/>
      <c r="AY28" s="834"/>
      <c r="AZ28" s="835" t="s">
        <v>546</v>
      </c>
      <c r="BA28" s="835"/>
      <c r="BB28" s="835"/>
      <c r="BC28" s="835"/>
      <c r="BD28" s="835"/>
      <c r="BE28" s="826"/>
      <c r="BF28" s="826"/>
      <c r="BG28" s="826"/>
      <c r="BH28" s="826"/>
      <c r="BI28" s="827"/>
      <c r="BJ28" s="232"/>
      <c r="BK28" s="232"/>
      <c r="BL28" s="232"/>
      <c r="BM28" s="232"/>
      <c r="BN28" s="232"/>
      <c r="BO28" s="240"/>
      <c r="BP28" s="240"/>
      <c r="BQ28" s="237">
        <v>22</v>
      </c>
      <c r="BR28" s="238"/>
      <c r="BS28" s="782"/>
      <c r="BT28" s="783"/>
      <c r="BU28" s="783"/>
      <c r="BV28" s="783"/>
      <c r="BW28" s="783"/>
      <c r="BX28" s="783"/>
      <c r="BY28" s="783"/>
      <c r="BZ28" s="783"/>
      <c r="CA28" s="783"/>
      <c r="CB28" s="783"/>
      <c r="CC28" s="783"/>
      <c r="CD28" s="783"/>
      <c r="CE28" s="783"/>
      <c r="CF28" s="783"/>
      <c r="CG28" s="794"/>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82"/>
      <c r="DW28" s="783"/>
      <c r="DX28" s="783"/>
      <c r="DY28" s="783"/>
      <c r="DZ28" s="784"/>
      <c r="EA28" s="230"/>
    </row>
    <row r="29" spans="1:131" ht="26.25" customHeight="1" x14ac:dyDescent="0.2">
      <c r="A29" s="241">
        <v>2</v>
      </c>
      <c r="B29" s="785" t="s">
        <v>389</v>
      </c>
      <c r="C29" s="786"/>
      <c r="D29" s="786"/>
      <c r="E29" s="786"/>
      <c r="F29" s="786"/>
      <c r="G29" s="786"/>
      <c r="H29" s="786"/>
      <c r="I29" s="786"/>
      <c r="J29" s="786"/>
      <c r="K29" s="786"/>
      <c r="L29" s="786"/>
      <c r="M29" s="786"/>
      <c r="N29" s="786"/>
      <c r="O29" s="786"/>
      <c r="P29" s="787"/>
      <c r="Q29" s="788">
        <v>2555</v>
      </c>
      <c r="R29" s="789"/>
      <c r="S29" s="789"/>
      <c r="T29" s="789"/>
      <c r="U29" s="789"/>
      <c r="V29" s="789">
        <v>2552</v>
      </c>
      <c r="W29" s="789"/>
      <c r="X29" s="789"/>
      <c r="Y29" s="789"/>
      <c r="Z29" s="789"/>
      <c r="AA29" s="789">
        <v>3</v>
      </c>
      <c r="AB29" s="789"/>
      <c r="AC29" s="789"/>
      <c r="AD29" s="789"/>
      <c r="AE29" s="790"/>
      <c r="AF29" s="791">
        <v>3</v>
      </c>
      <c r="AG29" s="792"/>
      <c r="AH29" s="792"/>
      <c r="AI29" s="792"/>
      <c r="AJ29" s="793"/>
      <c r="AK29" s="840">
        <v>1380</v>
      </c>
      <c r="AL29" s="836"/>
      <c r="AM29" s="836"/>
      <c r="AN29" s="836"/>
      <c r="AO29" s="836"/>
      <c r="AP29" s="836" t="s">
        <v>546</v>
      </c>
      <c r="AQ29" s="836"/>
      <c r="AR29" s="836"/>
      <c r="AS29" s="836"/>
      <c r="AT29" s="836"/>
      <c r="AU29" s="836" t="s">
        <v>546</v>
      </c>
      <c r="AV29" s="836"/>
      <c r="AW29" s="836"/>
      <c r="AX29" s="836"/>
      <c r="AY29" s="836"/>
      <c r="AZ29" s="837" t="s">
        <v>546</v>
      </c>
      <c r="BA29" s="837"/>
      <c r="BB29" s="837"/>
      <c r="BC29" s="837"/>
      <c r="BD29" s="837"/>
      <c r="BE29" s="838"/>
      <c r="BF29" s="838"/>
      <c r="BG29" s="838"/>
      <c r="BH29" s="838"/>
      <c r="BI29" s="839"/>
      <c r="BJ29" s="232"/>
      <c r="BK29" s="232"/>
      <c r="BL29" s="232"/>
      <c r="BM29" s="232"/>
      <c r="BN29" s="232"/>
      <c r="BO29" s="240"/>
      <c r="BP29" s="240"/>
      <c r="BQ29" s="237">
        <v>23</v>
      </c>
      <c r="BR29" s="238"/>
      <c r="BS29" s="782"/>
      <c r="BT29" s="783"/>
      <c r="BU29" s="783"/>
      <c r="BV29" s="783"/>
      <c r="BW29" s="783"/>
      <c r="BX29" s="783"/>
      <c r="BY29" s="783"/>
      <c r="BZ29" s="783"/>
      <c r="CA29" s="783"/>
      <c r="CB29" s="783"/>
      <c r="CC29" s="783"/>
      <c r="CD29" s="783"/>
      <c r="CE29" s="783"/>
      <c r="CF29" s="783"/>
      <c r="CG29" s="794"/>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82"/>
      <c r="DW29" s="783"/>
      <c r="DX29" s="783"/>
      <c r="DY29" s="783"/>
      <c r="DZ29" s="784"/>
      <c r="EA29" s="230"/>
    </row>
    <row r="30" spans="1:131" ht="26.25" customHeight="1" x14ac:dyDescent="0.2">
      <c r="A30" s="241">
        <v>3</v>
      </c>
      <c r="B30" s="785" t="s">
        <v>390</v>
      </c>
      <c r="C30" s="786"/>
      <c r="D30" s="786"/>
      <c r="E30" s="786"/>
      <c r="F30" s="786"/>
      <c r="G30" s="786"/>
      <c r="H30" s="786"/>
      <c r="I30" s="786"/>
      <c r="J30" s="786"/>
      <c r="K30" s="786"/>
      <c r="L30" s="786"/>
      <c r="M30" s="786"/>
      <c r="N30" s="786"/>
      <c r="O30" s="786"/>
      <c r="P30" s="787"/>
      <c r="Q30" s="788">
        <v>9563</v>
      </c>
      <c r="R30" s="789"/>
      <c r="S30" s="789"/>
      <c r="T30" s="789"/>
      <c r="U30" s="789"/>
      <c r="V30" s="789">
        <v>9479</v>
      </c>
      <c r="W30" s="789"/>
      <c r="X30" s="789"/>
      <c r="Y30" s="789"/>
      <c r="Z30" s="789"/>
      <c r="AA30" s="789">
        <v>83</v>
      </c>
      <c r="AB30" s="789"/>
      <c r="AC30" s="789"/>
      <c r="AD30" s="789"/>
      <c r="AE30" s="790"/>
      <c r="AF30" s="791">
        <v>83</v>
      </c>
      <c r="AG30" s="792"/>
      <c r="AH30" s="792"/>
      <c r="AI30" s="792"/>
      <c r="AJ30" s="793"/>
      <c r="AK30" s="840">
        <v>1477</v>
      </c>
      <c r="AL30" s="836"/>
      <c r="AM30" s="836"/>
      <c r="AN30" s="836"/>
      <c r="AO30" s="836"/>
      <c r="AP30" s="836" t="s">
        <v>546</v>
      </c>
      <c r="AQ30" s="836"/>
      <c r="AR30" s="836"/>
      <c r="AS30" s="836"/>
      <c r="AT30" s="836"/>
      <c r="AU30" s="836" t="s">
        <v>546</v>
      </c>
      <c r="AV30" s="836"/>
      <c r="AW30" s="836"/>
      <c r="AX30" s="836"/>
      <c r="AY30" s="836"/>
      <c r="AZ30" s="837" t="s">
        <v>546</v>
      </c>
      <c r="BA30" s="837"/>
      <c r="BB30" s="837"/>
      <c r="BC30" s="837"/>
      <c r="BD30" s="837"/>
      <c r="BE30" s="838"/>
      <c r="BF30" s="838"/>
      <c r="BG30" s="838"/>
      <c r="BH30" s="838"/>
      <c r="BI30" s="839"/>
      <c r="BJ30" s="232"/>
      <c r="BK30" s="232"/>
      <c r="BL30" s="232"/>
      <c r="BM30" s="232"/>
      <c r="BN30" s="232"/>
      <c r="BO30" s="240"/>
      <c r="BP30" s="240"/>
      <c r="BQ30" s="237">
        <v>24</v>
      </c>
      <c r="BR30" s="238"/>
      <c r="BS30" s="782"/>
      <c r="BT30" s="783"/>
      <c r="BU30" s="783"/>
      <c r="BV30" s="783"/>
      <c r="BW30" s="783"/>
      <c r="BX30" s="783"/>
      <c r="BY30" s="783"/>
      <c r="BZ30" s="783"/>
      <c r="CA30" s="783"/>
      <c r="CB30" s="783"/>
      <c r="CC30" s="783"/>
      <c r="CD30" s="783"/>
      <c r="CE30" s="783"/>
      <c r="CF30" s="783"/>
      <c r="CG30" s="794"/>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82"/>
      <c r="DW30" s="783"/>
      <c r="DX30" s="783"/>
      <c r="DY30" s="783"/>
      <c r="DZ30" s="784"/>
      <c r="EA30" s="230"/>
    </row>
    <row r="31" spans="1:131" ht="26.25" customHeight="1" x14ac:dyDescent="0.2">
      <c r="A31" s="241">
        <v>4</v>
      </c>
      <c r="B31" s="785" t="s">
        <v>391</v>
      </c>
      <c r="C31" s="786"/>
      <c r="D31" s="786"/>
      <c r="E31" s="786"/>
      <c r="F31" s="786"/>
      <c r="G31" s="786"/>
      <c r="H31" s="786"/>
      <c r="I31" s="786"/>
      <c r="J31" s="786"/>
      <c r="K31" s="786"/>
      <c r="L31" s="786"/>
      <c r="M31" s="786"/>
      <c r="N31" s="786"/>
      <c r="O31" s="786"/>
      <c r="P31" s="787"/>
      <c r="Q31" s="788">
        <v>1983</v>
      </c>
      <c r="R31" s="789"/>
      <c r="S31" s="789"/>
      <c r="T31" s="789"/>
      <c r="U31" s="789"/>
      <c r="V31" s="789">
        <v>1720</v>
      </c>
      <c r="W31" s="789"/>
      <c r="X31" s="789"/>
      <c r="Y31" s="789"/>
      <c r="Z31" s="789"/>
      <c r="AA31" s="789">
        <v>263</v>
      </c>
      <c r="AB31" s="789"/>
      <c r="AC31" s="789"/>
      <c r="AD31" s="789"/>
      <c r="AE31" s="790"/>
      <c r="AF31" s="791">
        <v>1164</v>
      </c>
      <c r="AG31" s="792"/>
      <c r="AH31" s="792"/>
      <c r="AI31" s="792"/>
      <c r="AJ31" s="793"/>
      <c r="AK31" s="840">
        <v>43</v>
      </c>
      <c r="AL31" s="836"/>
      <c r="AM31" s="836"/>
      <c r="AN31" s="836"/>
      <c r="AO31" s="836"/>
      <c r="AP31" s="836">
        <v>7764</v>
      </c>
      <c r="AQ31" s="836"/>
      <c r="AR31" s="836"/>
      <c r="AS31" s="836"/>
      <c r="AT31" s="836"/>
      <c r="AU31" s="836" t="s">
        <v>546</v>
      </c>
      <c r="AV31" s="836"/>
      <c r="AW31" s="836"/>
      <c r="AX31" s="836"/>
      <c r="AY31" s="836"/>
      <c r="AZ31" s="837" t="s">
        <v>546</v>
      </c>
      <c r="BA31" s="837"/>
      <c r="BB31" s="837"/>
      <c r="BC31" s="837"/>
      <c r="BD31" s="837"/>
      <c r="BE31" s="838" t="s">
        <v>392</v>
      </c>
      <c r="BF31" s="838"/>
      <c r="BG31" s="838"/>
      <c r="BH31" s="838"/>
      <c r="BI31" s="839"/>
      <c r="BJ31" s="232"/>
      <c r="BK31" s="232"/>
      <c r="BL31" s="232"/>
      <c r="BM31" s="232"/>
      <c r="BN31" s="232"/>
      <c r="BO31" s="240"/>
      <c r="BP31" s="240"/>
      <c r="BQ31" s="237">
        <v>25</v>
      </c>
      <c r="BR31" s="238"/>
      <c r="BS31" s="782"/>
      <c r="BT31" s="783"/>
      <c r="BU31" s="783"/>
      <c r="BV31" s="783"/>
      <c r="BW31" s="783"/>
      <c r="BX31" s="783"/>
      <c r="BY31" s="783"/>
      <c r="BZ31" s="783"/>
      <c r="CA31" s="783"/>
      <c r="CB31" s="783"/>
      <c r="CC31" s="783"/>
      <c r="CD31" s="783"/>
      <c r="CE31" s="783"/>
      <c r="CF31" s="783"/>
      <c r="CG31" s="794"/>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82"/>
      <c r="DW31" s="783"/>
      <c r="DX31" s="783"/>
      <c r="DY31" s="783"/>
      <c r="DZ31" s="784"/>
      <c r="EA31" s="230"/>
    </row>
    <row r="32" spans="1:131" ht="26.25" customHeight="1" x14ac:dyDescent="0.2">
      <c r="A32" s="241">
        <v>5</v>
      </c>
      <c r="B32" s="785" t="s">
        <v>393</v>
      </c>
      <c r="C32" s="786"/>
      <c r="D32" s="786"/>
      <c r="E32" s="786"/>
      <c r="F32" s="786"/>
      <c r="G32" s="786"/>
      <c r="H32" s="786"/>
      <c r="I32" s="786"/>
      <c r="J32" s="786"/>
      <c r="K32" s="786"/>
      <c r="L32" s="786"/>
      <c r="M32" s="786"/>
      <c r="N32" s="786"/>
      <c r="O32" s="786"/>
      <c r="P32" s="787"/>
      <c r="Q32" s="788">
        <v>3928</v>
      </c>
      <c r="R32" s="789"/>
      <c r="S32" s="789"/>
      <c r="T32" s="789"/>
      <c r="U32" s="789"/>
      <c r="V32" s="789">
        <v>3575</v>
      </c>
      <c r="W32" s="789"/>
      <c r="X32" s="789"/>
      <c r="Y32" s="789"/>
      <c r="Z32" s="789"/>
      <c r="AA32" s="789">
        <v>353</v>
      </c>
      <c r="AB32" s="789"/>
      <c r="AC32" s="789"/>
      <c r="AD32" s="789"/>
      <c r="AE32" s="790"/>
      <c r="AF32" s="791">
        <v>692</v>
      </c>
      <c r="AG32" s="792"/>
      <c r="AH32" s="792"/>
      <c r="AI32" s="792"/>
      <c r="AJ32" s="793"/>
      <c r="AK32" s="840">
        <v>2267</v>
      </c>
      <c r="AL32" s="836"/>
      <c r="AM32" s="836"/>
      <c r="AN32" s="836"/>
      <c r="AO32" s="836"/>
      <c r="AP32" s="836">
        <v>20492</v>
      </c>
      <c r="AQ32" s="836"/>
      <c r="AR32" s="836"/>
      <c r="AS32" s="836"/>
      <c r="AT32" s="836"/>
      <c r="AU32" s="836">
        <v>16546</v>
      </c>
      <c r="AV32" s="836"/>
      <c r="AW32" s="836"/>
      <c r="AX32" s="836"/>
      <c r="AY32" s="836"/>
      <c r="AZ32" s="837" t="s">
        <v>546</v>
      </c>
      <c r="BA32" s="837"/>
      <c r="BB32" s="837"/>
      <c r="BC32" s="837"/>
      <c r="BD32" s="837"/>
      <c r="BE32" s="838" t="s">
        <v>392</v>
      </c>
      <c r="BF32" s="838"/>
      <c r="BG32" s="838"/>
      <c r="BH32" s="838"/>
      <c r="BI32" s="839"/>
      <c r="BJ32" s="232"/>
      <c r="BK32" s="232"/>
      <c r="BL32" s="232"/>
      <c r="BM32" s="232"/>
      <c r="BN32" s="232"/>
      <c r="BO32" s="240"/>
      <c r="BP32" s="240"/>
      <c r="BQ32" s="237">
        <v>26</v>
      </c>
      <c r="BR32" s="238"/>
      <c r="BS32" s="782"/>
      <c r="BT32" s="783"/>
      <c r="BU32" s="783"/>
      <c r="BV32" s="783"/>
      <c r="BW32" s="783"/>
      <c r="BX32" s="783"/>
      <c r="BY32" s="783"/>
      <c r="BZ32" s="783"/>
      <c r="CA32" s="783"/>
      <c r="CB32" s="783"/>
      <c r="CC32" s="783"/>
      <c r="CD32" s="783"/>
      <c r="CE32" s="783"/>
      <c r="CF32" s="783"/>
      <c r="CG32" s="794"/>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82"/>
      <c r="DW32" s="783"/>
      <c r="DX32" s="783"/>
      <c r="DY32" s="783"/>
      <c r="DZ32" s="784"/>
      <c r="EA32" s="230"/>
    </row>
    <row r="33" spans="1:131" ht="26.25" customHeight="1" x14ac:dyDescent="0.2">
      <c r="A33" s="241">
        <v>6</v>
      </c>
      <c r="B33" s="785" t="s">
        <v>394</v>
      </c>
      <c r="C33" s="786"/>
      <c r="D33" s="786"/>
      <c r="E33" s="786"/>
      <c r="F33" s="786"/>
      <c r="G33" s="786"/>
      <c r="H33" s="786"/>
      <c r="I33" s="786"/>
      <c r="J33" s="786"/>
      <c r="K33" s="786"/>
      <c r="L33" s="786"/>
      <c r="M33" s="786"/>
      <c r="N33" s="786"/>
      <c r="O33" s="786"/>
      <c r="P33" s="787"/>
      <c r="Q33" s="788">
        <v>3697</v>
      </c>
      <c r="R33" s="789"/>
      <c r="S33" s="789"/>
      <c r="T33" s="789"/>
      <c r="U33" s="789"/>
      <c r="V33" s="789">
        <v>3869</v>
      </c>
      <c r="W33" s="789"/>
      <c r="X33" s="789"/>
      <c r="Y33" s="789"/>
      <c r="Z33" s="789"/>
      <c r="AA33" s="789">
        <v>172</v>
      </c>
      <c r="AB33" s="789"/>
      <c r="AC33" s="789"/>
      <c r="AD33" s="789"/>
      <c r="AE33" s="790"/>
      <c r="AF33" s="791">
        <v>130</v>
      </c>
      <c r="AG33" s="792"/>
      <c r="AH33" s="792"/>
      <c r="AI33" s="792"/>
      <c r="AJ33" s="793"/>
      <c r="AK33" s="840">
        <v>786</v>
      </c>
      <c r="AL33" s="836"/>
      <c r="AM33" s="836"/>
      <c r="AN33" s="836"/>
      <c r="AO33" s="836"/>
      <c r="AP33" s="836">
        <v>4910</v>
      </c>
      <c r="AQ33" s="836"/>
      <c r="AR33" s="836"/>
      <c r="AS33" s="836"/>
      <c r="AT33" s="836"/>
      <c r="AU33" s="836">
        <v>2603</v>
      </c>
      <c r="AV33" s="836"/>
      <c r="AW33" s="836"/>
      <c r="AX33" s="836"/>
      <c r="AY33" s="836"/>
      <c r="AZ33" s="837" t="s">
        <v>546</v>
      </c>
      <c r="BA33" s="837"/>
      <c r="BB33" s="837"/>
      <c r="BC33" s="837"/>
      <c r="BD33" s="837"/>
      <c r="BE33" s="838" t="s">
        <v>392</v>
      </c>
      <c r="BF33" s="838"/>
      <c r="BG33" s="838"/>
      <c r="BH33" s="838"/>
      <c r="BI33" s="839"/>
      <c r="BJ33" s="232"/>
      <c r="BK33" s="232"/>
      <c r="BL33" s="232"/>
      <c r="BM33" s="232"/>
      <c r="BN33" s="232"/>
      <c r="BO33" s="240"/>
      <c r="BP33" s="240"/>
      <c r="BQ33" s="237">
        <v>27</v>
      </c>
      <c r="BR33" s="238"/>
      <c r="BS33" s="782"/>
      <c r="BT33" s="783"/>
      <c r="BU33" s="783"/>
      <c r="BV33" s="783"/>
      <c r="BW33" s="783"/>
      <c r="BX33" s="783"/>
      <c r="BY33" s="783"/>
      <c r="BZ33" s="783"/>
      <c r="CA33" s="783"/>
      <c r="CB33" s="783"/>
      <c r="CC33" s="783"/>
      <c r="CD33" s="783"/>
      <c r="CE33" s="783"/>
      <c r="CF33" s="783"/>
      <c r="CG33" s="794"/>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82"/>
      <c r="DW33" s="783"/>
      <c r="DX33" s="783"/>
      <c r="DY33" s="783"/>
      <c r="DZ33" s="784"/>
      <c r="EA33" s="230"/>
    </row>
    <row r="34" spans="1:131" ht="26.25" customHeight="1" x14ac:dyDescent="0.2">
      <c r="A34" s="241">
        <v>7</v>
      </c>
      <c r="B34" s="785"/>
      <c r="C34" s="786"/>
      <c r="D34" s="786"/>
      <c r="E34" s="786"/>
      <c r="F34" s="786"/>
      <c r="G34" s="786"/>
      <c r="H34" s="786"/>
      <c r="I34" s="786"/>
      <c r="J34" s="786"/>
      <c r="K34" s="786"/>
      <c r="L34" s="786"/>
      <c r="M34" s="786"/>
      <c r="N34" s="786"/>
      <c r="O34" s="786"/>
      <c r="P34" s="787"/>
      <c r="Q34" s="788"/>
      <c r="R34" s="789"/>
      <c r="S34" s="789"/>
      <c r="T34" s="789"/>
      <c r="U34" s="789"/>
      <c r="V34" s="789"/>
      <c r="W34" s="789"/>
      <c r="X34" s="789"/>
      <c r="Y34" s="789"/>
      <c r="Z34" s="789"/>
      <c r="AA34" s="789"/>
      <c r="AB34" s="789"/>
      <c r="AC34" s="789"/>
      <c r="AD34" s="789"/>
      <c r="AE34" s="790"/>
      <c r="AF34" s="791"/>
      <c r="AG34" s="792"/>
      <c r="AH34" s="792"/>
      <c r="AI34" s="792"/>
      <c r="AJ34" s="793"/>
      <c r="AK34" s="840"/>
      <c r="AL34" s="836"/>
      <c r="AM34" s="836"/>
      <c r="AN34" s="836"/>
      <c r="AO34" s="836"/>
      <c r="AP34" s="836"/>
      <c r="AQ34" s="836"/>
      <c r="AR34" s="836"/>
      <c r="AS34" s="836"/>
      <c r="AT34" s="836"/>
      <c r="AU34" s="836"/>
      <c r="AV34" s="836"/>
      <c r="AW34" s="836"/>
      <c r="AX34" s="836"/>
      <c r="AY34" s="836"/>
      <c r="AZ34" s="837"/>
      <c r="BA34" s="837"/>
      <c r="BB34" s="837"/>
      <c r="BC34" s="837"/>
      <c r="BD34" s="837"/>
      <c r="BE34" s="838"/>
      <c r="BF34" s="838"/>
      <c r="BG34" s="838"/>
      <c r="BH34" s="838"/>
      <c r="BI34" s="839"/>
      <c r="BJ34" s="232"/>
      <c r="BK34" s="232"/>
      <c r="BL34" s="232"/>
      <c r="BM34" s="232"/>
      <c r="BN34" s="232"/>
      <c r="BO34" s="240"/>
      <c r="BP34" s="240"/>
      <c r="BQ34" s="237">
        <v>28</v>
      </c>
      <c r="BR34" s="238"/>
      <c r="BS34" s="782"/>
      <c r="BT34" s="783"/>
      <c r="BU34" s="783"/>
      <c r="BV34" s="783"/>
      <c r="BW34" s="783"/>
      <c r="BX34" s="783"/>
      <c r="BY34" s="783"/>
      <c r="BZ34" s="783"/>
      <c r="CA34" s="783"/>
      <c r="CB34" s="783"/>
      <c r="CC34" s="783"/>
      <c r="CD34" s="783"/>
      <c r="CE34" s="783"/>
      <c r="CF34" s="783"/>
      <c r="CG34" s="794"/>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82"/>
      <c r="DW34" s="783"/>
      <c r="DX34" s="783"/>
      <c r="DY34" s="783"/>
      <c r="DZ34" s="784"/>
      <c r="EA34" s="230"/>
    </row>
    <row r="35" spans="1:131" ht="26.25" customHeight="1" x14ac:dyDescent="0.2">
      <c r="A35" s="241">
        <v>8</v>
      </c>
      <c r="B35" s="785"/>
      <c r="C35" s="786"/>
      <c r="D35" s="786"/>
      <c r="E35" s="786"/>
      <c r="F35" s="786"/>
      <c r="G35" s="786"/>
      <c r="H35" s="786"/>
      <c r="I35" s="786"/>
      <c r="J35" s="786"/>
      <c r="K35" s="786"/>
      <c r="L35" s="786"/>
      <c r="M35" s="786"/>
      <c r="N35" s="786"/>
      <c r="O35" s="786"/>
      <c r="P35" s="787"/>
      <c r="Q35" s="788"/>
      <c r="R35" s="789"/>
      <c r="S35" s="789"/>
      <c r="T35" s="789"/>
      <c r="U35" s="789"/>
      <c r="V35" s="789"/>
      <c r="W35" s="789"/>
      <c r="X35" s="789"/>
      <c r="Y35" s="789"/>
      <c r="Z35" s="789"/>
      <c r="AA35" s="789"/>
      <c r="AB35" s="789"/>
      <c r="AC35" s="789"/>
      <c r="AD35" s="789"/>
      <c r="AE35" s="790"/>
      <c r="AF35" s="791"/>
      <c r="AG35" s="792"/>
      <c r="AH35" s="792"/>
      <c r="AI35" s="792"/>
      <c r="AJ35" s="793"/>
      <c r="AK35" s="840"/>
      <c r="AL35" s="836"/>
      <c r="AM35" s="836"/>
      <c r="AN35" s="836"/>
      <c r="AO35" s="836"/>
      <c r="AP35" s="836"/>
      <c r="AQ35" s="836"/>
      <c r="AR35" s="836"/>
      <c r="AS35" s="836"/>
      <c r="AT35" s="836"/>
      <c r="AU35" s="836"/>
      <c r="AV35" s="836"/>
      <c r="AW35" s="836"/>
      <c r="AX35" s="836"/>
      <c r="AY35" s="836"/>
      <c r="AZ35" s="837"/>
      <c r="BA35" s="837"/>
      <c r="BB35" s="837"/>
      <c r="BC35" s="837"/>
      <c r="BD35" s="837"/>
      <c r="BE35" s="838"/>
      <c r="BF35" s="838"/>
      <c r="BG35" s="838"/>
      <c r="BH35" s="838"/>
      <c r="BI35" s="839"/>
      <c r="BJ35" s="232"/>
      <c r="BK35" s="232"/>
      <c r="BL35" s="232"/>
      <c r="BM35" s="232"/>
      <c r="BN35" s="232"/>
      <c r="BO35" s="240"/>
      <c r="BP35" s="240"/>
      <c r="BQ35" s="237">
        <v>29</v>
      </c>
      <c r="BR35" s="238"/>
      <c r="BS35" s="782"/>
      <c r="BT35" s="783"/>
      <c r="BU35" s="783"/>
      <c r="BV35" s="783"/>
      <c r="BW35" s="783"/>
      <c r="BX35" s="783"/>
      <c r="BY35" s="783"/>
      <c r="BZ35" s="783"/>
      <c r="CA35" s="783"/>
      <c r="CB35" s="783"/>
      <c r="CC35" s="783"/>
      <c r="CD35" s="783"/>
      <c r="CE35" s="783"/>
      <c r="CF35" s="783"/>
      <c r="CG35" s="794"/>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82"/>
      <c r="DW35" s="783"/>
      <c r="DX35" s="783"/>
      <c r="DY35" s="783"/>
      <c r="DZ35" s="784"/>
      <c r="EA35" s="230"/>
    </row>
    <row r="36" spans="1:131" ht="26.25" customHeight="1" x14ac:dyDescent="0.2">
      <c r="A36" s="241">
        <v>9</v>
      </c>
      <c r="B36" s="785"/>
      <c r="C36" s="786"/>
      <c r="D36" s="786"/>
      <c r="E36" s="786"/>
      <c r="F36" s="786"/>
      <c r="G36" s="786"/>
      <c r="H36" s="786"/>
      <c r="I36" s="786"/>
      <c r="J36" s="786"/>
      <c r="K36" s="786"/>
      <c r="L36" s="786"/>
      <c r="M36" s="786"/>
      <c r="N36" s="786"/>
      <c r="O36" s="786"/>
      <c r="P36" s="787"/>
      <c r="Q36" s="788"/>
      <c r="R36" s="789"/>
      <c r="S36" s="789"/>
      <c r="T36" s="789"/>
      <c r="U36" s="789"/>
      <c r="V36" s="789"/>
      <c r="W36" s="789"/>
      <c r="X36" s="789"/>
      <c r="Y36" s="789"/>
      <c r="Z36" s="789"/>
      <c r="AA36" s="789"/>
      <c r="AB36" s="789"/>
      <c r="AC36" s="789"/>
      <c r="AD36" s="789"/>
      <c r="AE36" s="790"/>
      <c r="AF36" s="791"/>
      <c r="AG36" s="792"/>
      <c r="AH36" s="792"/>
      <c r="AI36" s="792"/>
      <c r="AJ36" s="793"/>
      <c r="AK36" s="840"/>
      <c r="AL36" s="836"/>
      <c r="AM36" s="836"/>
      <c r="AN36" s="836"/>
      <c r="AO36" s="836"/>
      <c r="AP36" s="836"/>
      <c r="AQ36" s="836"/>
      <c r="AR36" s="836"/>
      <c r="AS36" s="836"/>
      <c r="AT36" s="836"/>
      <c r="AU36" s="836"/>
      <c r="AV36" s="836"/>
      <c r="AW36" s="836"/>
      <c r="AX36" s="836"/>
      <c r="AY36" s="836"/>
      <c r="AZ36" s="837"/>
      <c r="BA36" s="837"/>
      <c r="BB36" s="837"/>
      <c r="BC36" s="837"/>
      <c r="BD36" s="837"/>
      <c r="BE36" s="838"/>
      <c r="BF36" s="838"/>
      <c r="BG36" s="838"/>
      <c r="BH36" s="838"/>
      <c r="BI36" s="839"/>
      <c r="BJ36" s="232"/>
      <c r="BK36" s="232"/>
      <c r="BL36" s="232"/>
      <c r="BM36" s="232"/>
      <c r="BN36" s="232"/>
      <c r="BO36" s="240"/>
      <c r="BP36" s="240"/>
      <c r="BQ36" s="237">
        <v>30</v>
      </c>
      <c r="BR36" s="238"/>
      <c r="BS36" s="782"/>
      <c r="BT36" s="783"/>
      <c r="BU36" s="783"/>
      <c r="BV36" s="783"/>
      <c r="BW36" s="783"/>
      <c r="BX36" s="783"/>
      <c r="BY36" s="783"/>
      <c r="BZ36" s="783"/>
      <c r="CA36" s="783"/>
      <c r="CB36" s="783"/>
      <c r="CC36" s="783"/>
      <c r="CD36" s="783"/>
      <c r="CE36" s="783"/>
      <c r="CF36" s="783"/>
      <c r="CG36" s="794"/>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82"/>
      <c r="DW36" s="783"/>
      <c r="DX36" s="783"/>
      <c r="DY36" s="783"/>
      <c r="DZ36" s="784"/>
      <c r="EA36" s="230"/>
    </row>
    <row r="37" spans="1:131" ht="26.25" customHeight="1" x14ac:dyDescent="0.2">
      <c r="A37" s="241">
        <v>10</v>
      </c>
      <c r="B37" s="785"/>
      <c r="C37" s="786"/>
      <c r="D37" s="786"/>
      <c r="E37" s="786"/>
      <c r="F37" s="786"/>
      <c r="G37" s="786"/>
      <c r="H37" s="786"/>
      <c r="I37" s="786"/>
      <c r="J37" s="786"/>
      <c r="K37" s="786"/>
      <c r="L37" s="786"/>
      <c r="M37" s="786"/>
      <c r="N37" s="786"/>
      <c r="O37" s="786"/>
      <c r="P37" s="787"/>
      <c r="Q37" s="788"/>
      <c r="R37" s="789"/>
      <c r="S37" s="789"/>
      <c r="T37" s="789"/>
      <c r="U37" s="789"/>
      <c r="V37" s="789"/>
      <c r="W37" s="789"/>
      <c r="X37" s="789"/>
      <c r="Y37" s="789"/>
      <c r="Z37" s="789"/>
      <c r="AA37" s="789"/>
      <c r="AB37" s="789"/>
      <c r="AC37" s="789"/>
      <c r="AD37" s="789"/>
      <c r="AE37" s="790"/>
      <c r="AF37" s="791"/>
      <c r="AG37" s="792"/>
      <c r="AH37" s="792"/>
      <c r="AI37" s="792"/>
      <c r="AJ37" s="793"/>
      <c r="AK37" s="840"/>
      <c r="AL37" s="836"/>
      <c r="AM37" s="836"/>
      <c r="AN37" s="836"/>
      <c r="AO37" s="836"/>
      <c r="AP37" s="836"/>
      <c r="AQ37" s="836"/>
      <c r="AR37" s="836"/>
      <c r="AS37" s="836"/>
      <c r="AT37" s="836"/>
      <c r="AU37" s="836"/>
      <c r="AV37" s="836"/>
      <c r="AW37" s="836"/>
      <c r="AX37" s="836"/>
      <c r="AY37" s="836"/>
      <c r="AZ37" s="837"/>
      <c r="BA37" s="837"/>
      <c r="BB37" s="837"/>
      <c r="BC37" s="837"/>
      <c r="BD37" s="837"/>
      <c r="BE37" s="838"/>
      <c r="BF37" s="838"/>
      <c r="BG37" s="838"/>
      <c r="BH37" s="838"/>
      <c r="BI37" s="839"/>
      <c r="BJ37" s="232"/>
      <c r="BK37" s="232"/>
      <c r="BL37" s="232"/>
      <c r="BM37" s="232"/>
      <c r="BN37" s="232"/>
      <c r="BO37" s="240"/>
      <c r="BP37" s="240"/>
      <c r="BQ37" s="237">
        <v>31</v>
      </c>
      <c r="BR37" s="238"/>
      <c r="BS37" s="782"/>
      <c r="BT37" s="783"/>
      <c r="BU37" s="783"/>
      <c r="BV37" s="783"/>
      <c r="BW37" s="783"/>
      <c r="BX37" s="783"/>
      <c r="BY37" s="783"/>
      <c r="BZ37" s="783"/>
      <c r="CA37" s="783"/>
      <c r="CB37" s="783"/>
      <c r="CC37" s="783"/>
      <c r="CD37" s="783"/>
      <c r="CE37" s="783"/>
      <c r="CF37" s="783"/>
      <c r="CG37" s="794"/>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82"/>
      <c r="DW37" s="783"/>
      <c r="DX37" s="783"/>
      <c r="DY37" s="783"/>
      <c r="DZ37" s="784"/>
      <c r="EA37" s="230"/>
    </row>
    <row r="38" spans="1:131" ht="26.25" customHeight="1" x14ac:dyDescent="0.2">
      <c r="A38" s="241">
        <v>11</v>
      </c>
      <c r="B38" s="785"/>
      <c r="C38" s="786"/>
      <c r="D38" s="786"/>
      <c r="E38" s="786"/>
      <c r="F38" s="786"/>
      <c r="G38" s="786"/>
      <c r="H38" s="786"/>
      <c r="I38" s="786"/>
      <c r="J38" s="786"/>
      <c r="K38" s="786"/>
      <c r="L38" s="786"/>
      <c r="M38" s="786"/>
      <c r="N38" s="786"/>
      <c r="O38" s="786"/>
      <c r="P38" s="787"/>
      <c r="Q38" s="788"/>
      <c r="R38" s="789"/>
      <c r="S38" s="789"/>
      <c r="T38" s="789"/>
      <c r="U38" s="789"/>
      <c r="V38" s="789"/>
      <c r="W38" s="789"/>
      <c r="X38" s="789"/>
      <c r="Y38" s="789"/>
      <c r="Z38" s="789"/>
      <c r="AA38" s="789"/>
      <c r="AB38" s="789"/>
      <c r="AC38" s="789"/>
      <c r="AD38" s="789"/>
      <c r="AE38" s="790"/>
      <c r="AF38" s="791"/>
      <c r="AG38" s="792"/>
      <c r="AH38" s="792"/>
      <c r="AI38" s="792"/>
      <c r="AJ38" s="793"/>
      <c r="AK38" s="840"/>
      <c r="AL38" s="836"/>
      <c r="AM38" s="836"/>
      <c r="AN38" s="836"/>
      <c r="AO38" s="836"/>
      <c r="AP38" s="836"/>
      <c r="AQ38" s="836"/>
      <c r="AR38" s="836"/>
      <c r="AS38" s="836"/>
      <c r="AT38" s="836"/>
      <c r="AU38" s="836"/>
      <c r="AV38" s="836"/>
      <c r="AW38" s="836"/>
      <c r="AX38" s="836"/>
      <c r="AY38" s="836"/>
      <c r="AZ38" s="837"/>
      <c r="BA38" s="837"/>
      <c r="BB38" s="837"/>
      <c r="BC38" s="837"/>
      <c r="BD38" s="837"/>
      <c r="BE38" s="838"/>
      <c r="BF38" s="838"/>
      <c r="BG38" s="838"/>
      <c r="BH38" s="838"/>
      <c r="BI38" s="839"/>
      <c r="BJ38" s="232"/>
      <c r="BK38" s="232"/>
      <c r="BL38" s="232"/>
      <c r="BM38" s="232"/>
      <c r="BN38" s="232"/>
      <c r="BO38" s="240"/>
      <c r="BP38" s="240"/>
      <c r="BQ38" s="237">
        <v>32</v>
      </c>
      <c r="BR38" s="238"/>
      <c r="BS38" s="782"/>
      <c r="BT38" s="783"/>
      <c r="BU38" s="783"/>
      <c r="BV38" s="783"/>
      <c r="BW38" s="783"/>
      <c r="BX38" s="783"/>
      <c r="BY38" s="783"/>
      <c r="BZ38" s="783"/>
      <c r="CA38" s="783"/>
      <c r="CB38" s="783"/>
      <c r="CC38" s="783"/>
      <c r="CD38" s="783"/>
      <c r="CE38" s="783"/>
      <c r="CF38" s="783"/>
      <c r="CG38" s="794"/>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82"/>
      <c r="DW38" s="783"/>
      <c r="DX38" s="783"/>
      <c r="DY38" s="783"/>
      <c r="DZ38" s="784"/>
      <c r="EA38" s="230"/>
    </row>
    <row r="39" spans="1:131" ht="26.25" customHeight="1" x14ac:dyDescent="0.2">
      <c r="A39" s="241">
        <v>12</v>
      </c>
      <c r="B39" s="785"/>
      <c r="C39" s="786"/>
      <c r="D39" s="786"/>
      <c r="E39" s="786"/>
      <c r="F39" s="786"/>
      <c r="G39" s="786"/>
      <c r="H39" s="786"/>
      <c r="I39" s="786"/>
      <c r="J39" s="786"/>
      <c r="K39" s="786"/>
      <c r="L39" s="786"/>
      <c r="M39" s="786"/>
      <c r="N39" s="786"/>
      <c r="O39" s="786"/>
      <c r="P39" s="787"/>
      <c r="Q39" s="788"/>
      <c r="R39" s="789"/>
      <c r="S39" s="789"/>
      <c r="T39" s="789"/>
      <c r="U39" s="789"/>
      <c r="V39" s="789"/>
      <c r="W39" s="789"/>
      <c r="X39" s="789"/>
      <c r="Y39" s="789"/>
      <c r="Z39" s="789"/>
      <c r="AA39" s="789"/>
      <c r="AB39" s="789"/>
      <c r="AC39" s="789"/>
      <c r="AD39" s="789"/>
      <c r="AE39" s="790"/>
      <c r="AF39" s="791"/>
      <c r="AG39" s="792"/>
      <c r="AH39" s="792"/>
      <c r="AI39" s="792"/>
      <c r="AJ39" s="793"/>
      <c r="AK39" s="840"/>
      <c r="AL39" s="836"/>
      <c r="AM39" s="836"/>
      <c r="AN39" s="836"/>
      <c r="AO39" s="836"/>
      <c r="AP39" s="836"/>
      <c r="AQ39" s="836"/>
      <c r="AR39" s="836"/>
      <c r="AS39" s="836"/>
      <c r="AT39" s="836"/>
      <c r="AU39" s="836"/>
      <c r="AV39" s="836"/>
      <c r="AW39" s="836"/>
      <c r="AX39" s="836"/>
      <c r="AY39" s="836"/>
      <c r="AZ39" s="837"/>
      <c r="BA39" s="837"/>
      <c r="BB39" s="837"/>
      <c r="BC39" s="837"/>
      <c r="BD39" s="837"/>
      <c r="BE39" s="838"/>
      <c r="BF39" s="838"/>
      <c r="BG39" s="838"/>
      <c r="BH39" s="838"/>
      <c r="BI39" s="839"/>
      <c r="BJ39" s="232"/>
      <c r="BK39" s="232"/>
      <c r="BL39" s="232"/>
      <c r="BM39" s="232"/>
      <c r="BN39" s="232"/>
      <c r="BO39" s="240"/>
      <c r="BP39" s="240"/>
      <c r="BQ39" s="237">
        <v>33</v>
      </c>
      <c r="BR39" s="238"/>
      <c r="BS39" s="782"/>
      <c r="BT39" s="783"/>
      <c r="BU39" s="783"/>
      <c r="BV39" s="783"/>
      <c r="BW39" s="783"/>
      <c r="BX39" s="783"/>
      <c r="BY39" s="783"/>
      <c r="BZ39" s="783"/>
      <c r="CA39" s="783"/>
      <c r="CB39" s="783"/>
      <c r="CC39" s="783"/>
      <c r="CD39" s="783"/>
      <c r="CE39" s="783"/>
      <c r="CF39" s="783"/>
      <c r="CG39" s="794"/>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82"/>
      <c r="DW39" s="783"/>
      <c r="DX39" s="783"/>
      <c r="DY39" s="783"/>
      <c r="DZ39" s="784"/>
      <c r="EA39" s="230"/>
    </row>
    <row r="40" spans="1:131" ht="26.25" customHeight="1" x14ac:dyDescent="0.2">
      <c r="A40" s="237">
        <v>13</v>
      </c>
      <c r="B40" s="785"/>
      <c r="C40" s="786"/>
      <c r="D40" s="786"/>
      <c r="E40" s="786"/>
      <c r="F40" s="786"/>
      <c r="G40" s="786"/>
      <c r="H40" s="786"/>
      <c r="I40" s="786"/>
      <c r="J40" s="786"/>
      <c r="K40" s="786"/>
      <c r="L40" s="786"/>
      <c r="M40" s="786"/>
      <c r="N40" s="786"/>
      <c r="O40" s="786"/>
      <c r="P40" s="787"/>
      <c r="Q40" s="788"/>
      <c r="R40" s="789"/>
      <c r="S40" s="789"/>
      <c r="T40" s="789"/>
      <c r="U40" s="789"/>
      <c r="V40" s="789"/>
      <c r="W40" s="789"/>
      <c r="X40" s="789"/>
      <c r="Y40" s="789"/>
      <c r="Z40" s="789"/>
      <c r="AA40" s="789"/>
      <c r="AB40" s="789"/>
      <c r="AC40" s="789"/>
      <c r="AD40" s="789"/>
      <c r="AE40" s="790"/>
      <c r="AF40" s="791"/>
      <c r="AG40" s="792"/>
      <c r="AH40" s="792"/>
      <c r="AI40" s="792"/>
      <c r="AJ40" s="793"/>
      <c r="AK40" s="840"/>
      <c r="AL40" s="836"/>
      <c r="AM40" s="836"/>
      <c r="AN40" s="836"/>
      <c r="AO40" s="836"/>
      <c r="AP40" s="836"/>
      <c r="AQ40" s="836"/>
      <c r="AR40" s="836"/>
      <c r="AS40" s="836"/>
      <c r="AT40" s="836"/>
      <c r="AU40" s="836"/>
      <c r="AV40" s="836"/>
      <c r="AW40" s="836"/>
      <c r="AX40" s="836"/>
      <c r="AY40" s="836"/>
      <c r="AZ40" s="837"/>
      <c r="BA40" s="837"/>
      <c r="BB40" s="837"/>
      <c r="BC40" s="837"/>
      <c r="BD40" s="837"/>
      <c r="BE40" s="838"/>
      <c r="BF40" s="838"/>
      <c r="BG40" s="838"/>
      <c r="BH40" s="838"/>
      <c r="BI40" s="839"/>
      <c r="BJ40" s="232"/>
      <c r="BK40" s="232"/>
      <c r="BL40" s="232"/>
      <c r="BM40" s="232"/>
      <c r="BN40" s="232"/>
      <c r="BO40" s="240"/>
      <c r="BP40" s="240"/>
      <c r="BQ40" s="237">
        <v>34</v>
      </c>
      <c r="BR40" s="238"/>
      <c r="BS40" s="782"/>
      <c r="BT40" s="783"/>
      <c r="BU40" s="783"/>
      <c r="BV40" s="783"/>
      <c r="BW40" s="783"/>
      <c r="BX40" s="783"/>
      <c r="BY40" s="783"/>
      <c r="BZ40" s="783"/>
      <c r="CA40" s="783"/>
      <c r="CB40" s="783"/>
      <c r="CC40" s="783"/>
      <c r="CD40" s="783"/>
      <c r="CE40" s="783"/>
      <c r="CF40" s="783"/>
      <c r="CG40" s="794"/>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82"/>
      <c r="DW40" s="783"/>
      <c r="DX40" s="783"/>
      <c r="DY40" s="783"/>
      <c r="DZ40" s="784"/>
      <c r="EA40" s="230"/>
    </row>
    <row r="41" spans="1:131" ht="26.25" customHeight="1" x14ac:dyDescent="0.2">
      <c r="A41" s="237">
        <v>14</v>
      </c>
      <c r="B41" s="785"/>
      <c r="C41" s="786"/>
      <c r="D41" s="786"/>
      <c r="E41" s="786"/>
      <c r="F41" s="786"/>
      <c r="G41" s="786"/>
      <c r="H41" s="786"/>
      <c r="I41" s="786"/>
      <c r="J41" s="786"/>
      <c r="K41" s="786"/>
      <c r="L41" s="786"/>
      <c r="M41" s="786"/>
      <c r="N41" s="786"/>
      <c r="O41" s="786"/>
      <c r="P41" s="787"/>
      <c r="Q41" s="788"/>
      <c r="R41" s="789"/>
      <c r="S41" s="789"/>
      <c r="T41" s="789"/>
      <c r="U41" s="789"/>
      <c r="V41" s="789"/>
      <c r="W41" s="789"/>
      <c r="X41" s="789"/>
      <c r="Y41" s="789"/>
      <c r="Z41" s="789"/>
      <c r="AA41" s="789"/>
      <c r="AB41" s="789"/>
      <c r="AC41" s="789"/>
      <c r="AD41" s="789"/>
      <c r="AE41" s="790"/>
      <c r="AF41" s="791"/>
      <c r="AG41" s="792"/>
      <c r="AH41" s="792"/>
      <c r="AI41" s="792"/>
      <c r="AJ41" s="793"/>
      <c r="AK41" s="840"/>
      <c r="AL41" s="836"/>
      <c r="AM41" s="836"/>
      <c r="AN41" s="836"/>
      <c r="AO41" s="836"/>
      <c r="AP41" s="836"/>
      <c r="AQ41" s="836"/>
      <c r="AR41" s="836"/>
      <c r="AS41" s="836"/>
      <c r="AT41" s="836"/>
      <c r="AU41" s="836"/>
      <c r="AV41" s="836"/>
      <c r="AW41" s="836"/>
      <c r="AX41" s="836"/>
      <c r="AY41" s="836"/>
      <c r="AZ41" s="837"/>
      <c r="BA41" s="837"/>
      <c r="BB41" s="837"/>
      <c r="BC41" s="837"/>
      <c r="BD41" s="837"/>
      <c r="BE41" s="838"/>
      <c r="BF41" s="838"/>
      <c r="BG41" s="838"/>
      <c r="BH41" s="838"/>
      <c r="BI41" s="839"/>
      <c r="BJ41" s="232"/>
      <c r="BK41" s="232"/>
      <c r="BL41" s="232"/>
      <c r="BM41" s="232"/>
      <c r="BN41" s="232"/>
      <c r="BO41" s="240"/>
      <c r="BP41" s="240"/>
      <c r="BQ41" s="237">
        <v>35</v>
      </c>
      <c r="BR41" s="238"/>
      <c r="BS41" s="782"/>
      <c r="BT41" s="783"/>
      <c r="BU41" s="783"/>
      <c r="BV41" s="783"/>
      <c r="BW41" s="783"/>
      <c r="BX41" s="783"/>
      <c r="BY41" s="783"/>
      <c r="BZ41" s="783"/>
      <c r="CA41" s="783"/>
      <c r="CB41" s="783"/>
      <c r="CC41" s="783"/>
      <c r="CD41" s="783"/>
      <c r="CE41" s="783"/>
      <c r="CF41" s="783"/>
      <c r="CG41" s="794"/>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82"/>
      <c r="DW41" s="783"/>
      <c r="DX41" s="783"/>
      <c r="DY41" s="783"/>
      <c r="DZ41" s="784"/>
      <c r="EA41" s="230"/>
    </row>
    <row r="42" spans="1:131" ht="26.25" customHeight="1" x14ac:dyDescent="0.2">
      <c r="A42" s="237">
        <v>15</v>
      </c>
      <c r="B42" s="785"/>
      <c r="C42" s="786"/>
      <c r="D42" s="786"/>
      <c r="E42" s="786"/>
      <c r="F42" s="786"/>
      <c r="G42" s="786"/>
      <c r="H42" s="786"/>
      <c r="I42" s="786"/>
      <c r="J42" s="786"/>
      <c r="K42" s="786"/>
      <c r="L42" s="786"/>
      <c r="M42" s="786"/>
      <c r="N42" s="786"/>
      <c r="O42" s="786"/>
      <c r="P42" s="787"/>
      <c r="Q42" s="788"/>
      <c r="R42" s="789"/>
      <c r="S42" s="789"/>
      <c r="T42" s="789"/>
      <c r="U42" s="789"/>
      <c r="V42" s="789"/>
      <c r="W42" s="789"/>
      <c r="X42" s="789"/>
      <c r="Y42" s="789"/>
      <c r="Z42" s="789"/>
      <c r="AA42" s="789"/>
      <c r="AB42" s="789"/>
      <c r="AC42" s="789"/>
      <c r="AD42" s="789"/>
      <c r="AE42" s="790"/>
      <c r="AF42" s="791"/>
      <c r="AG42" s="792"/>
      <c r="AH42" s="792"/>
      <c r="AI42" s="792"/>
      <c r="AJ42" s="793"/>
      <c r="AK42" s="840"/>
      <c r="AL42" s="836"/>
      <c r="AM42" s="836"/>
      <c r="AN42" s="836"/>
      <c r="AO42" s="836"/>
      <c r="AP42" s="836"/>
      <c r="AQ42" s="836"/>
      <c r="AR42" s="836"/>
      <c r="AS42" s="836"/>
      <c r="AT42" s="836"/>
      <c r="AU42" s="836"/>
      <c r="AV42" s="836"/>
      <c r="AW42" s="836"/>
      <c r="AX42" s="836"/>
      <c r="AY42" s="836"/>
      <c r="AZ42" s="837"/>
      <c r="BA42" s="837"/>
      <c r="BB42" s="837"/>
      <c r="BC42" s="837"/>
      <c r="BD42" s="837"/>
      <c r="BE42" s="838"/>
      <c r="BF42" s="838"/>
      <c r="BG42" s="838"/>
      <c r="BH42" s="838"/>
      <c r="BI42" s="839"/>
      <c r="BJ42" s="232"/>
      <c r="BK42" s="232"/>
      <c r="BL42" s="232"/>
      <c r="BM42" s="232"/>
      <c r="BN42" s="232"/>
      <c r="BO42" s="240"/>
      <c r="BP42" s="240"/>
      <c r="BQ42" s="237">
        <v>36</v>
      </c>
      <c r="BR42" s="238"/>
      <c r="BS42" s="782"/>
      <c r="BT42" s="783"/>
      <c r="BU42" s="783"/>
      <c r="BV42" s="783"/>
      <c r="BW42" s="783"/>
      <c r="BX42" s="783"/>
      <c r="BY42" s="783"/>
      <c r="BZ42" s="783"/>
      <c r="CA42" s="783"/>
      <c r="CB42" s="783"/>
      <c r="CC42" s="783"/>
      <c r="CD42" s="783"/>
      <c r="CE42" s="783"/>
      <c r="CF42" s="783"/>
      <c r="CG42" s="794"/>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82"/>
      <c r="DW42" s="783"/>
      <c r="DX42" s="783"/>
      <c r="DY42" s="783"/>
      <c r="DZ42" s="784"/>
      <c r="EA42" s="230"/>
    </row>
    <row r="43" spans="1:131" ht="26.25" customHeight="1" x14ac:dyDescent="0.2">
      <c r="A43" s="237">
        <v>16</v>
      </c>
      <c r="B43" s="785"/>
      <c r="C43" s="786"/>
      <c r="D43" s="786"/>
      <c r="E43" s="786"/>
      <c r="F43" s="786"/>
      <c r="G43" s="786"/>
      <c r="H43" s="786"/>
      <c r="I43" s="786"/>
      <c r="J43" s="786"/>
      <c r="K43" s="786"/>
      <c r="L43" s="786"/>
      <c r="M43" s="786"/>
      <c r="N43" s="786"/>
      <c r="O43" s="786"/>
      <c r="P43" s="787"/>
      <c r="Q43" s="788"/>
      <c r="R43" s="789"/>
      <c r="S43" s="789"/>
      <c r="T43" s="789"/>
      <c r="U43" s="789"/>
      <c r="V43" s="789"/>
      <c r="W43" s="789"/>
      <c r="X43" s="789"/>
      <c r="Y43" s="789"/>
      <c r="Z43" s="789"/>
      <c r="AA43" s="789"/>
      <c r="AB43" s="789"/>
      <c r="AC43" s="789"/>
      <c r="AD43" s="789"/>
      <c r="AE43" s="790"/>
      <c r="AF43" s="791"/>
      <c r="AG43" s="792"/>
      <c r="AH43" s="792"/>
      <c r="AI43" s="792"/>
      <c r="AJ43" s="793"/>
      <c r="AK43" s="840"/>
      <c r="AL43" s="836"/>
      <c r="AM43" s="836"/>
      <c r="AN43" s="836"/>
      <c r="AO43" s="836"/>
      <c r="AP43" s="836"/>
      <c r="AQ43" s="836"/>
      <c r="AR43" s="836"/>
      <c r="AS43" s="836"/>
      <c r="AT43" s="836"/>
      <c r="AU43" s="836"/>
      <c r="AV43" s="836"/>
      <c r="AW43" s="836"/>
      <c r="AX43" s="836"/>
      <c r="AY43" s="836"/>
      <c r="AZ43" s="837"/>
      <c r="BA43" s="837"/>
      <c r="BB43" s="837"/>
      <c r="BC43" s="837"/>
      <c r="BD43" s="837"/>
      <c r="BE43" s="838"/>
      <c r="BF43" s="838"/>
      <c r="BG43" s="838"/>
      <c r="BH43" s="838"/>
      <c r="BI43" s="839"/>
      <c r="BJ43" s="232"/>
      <c r="BK43" s="232"/>
      <c r="BL43" s="232"/>
      <c r="BM43" s="232"/>
      <c r="BN43" s="232"/>
      <c r="BO43" s="240"/>
      <c r="BP43" s="240"/>
      <c r="BQ43" s="237">
        <v>37</v>
      </c>
      <c r="BR43" s="238"/>
      <c r="BS43" s="782"/>
      <c r="BT43" s="783"/>
      <c r="BU43" s="783"/>
      <c r="BV43" s="783"/>
      <c r="BW43" s="783"/>
      <c r="BX43" s="783"/>
      <c r="BY43" s="783"/>
      <c r="BZ43" s="783"/>
      <c r="CA43" s="783"/>
      <c r="CB43" s="783"/>
      <c r="CC43" s="783"/>
      <c r="CD43" s="783"/>
      <c r="CE43" s="783"/>
      <c r="CF43" s="783"/>
      <c r="CG43" s="794"/>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82"/>
      <c r="DW43" s="783"/>
      <c r="DX43" s="783"/>
      <c r="DY43" s="783"/>
      <c r="DZ43" s="784"/>
      <c r="EA43" s="230"/>
    </row>
    <row r="44" spans="1:131" ht="26.25" customHeight="1" x14ac:dyDescent="0.2">
      <c r="A44" s="237">
        <v>17</v>
      </c>
      <c r="B44" s="785"/>
      <c r="C44" s="786"/>
      <c r="D44" s="786"/>
      <c r="E44" s="786"/>
      <c r="F44" s="786"/>
      <c r="G44" s="786"/>
      <c r="H44" s="786"/>
      <c r="I44" s="786"/>
      <c r="J44" s="786"/>
      <c r="K44" s="786"/>
      <c r="L44" s="786"/>
      <c r="M44" s="786"/>
      <c r="N44" s="786"/>
      <c r="O44" s="786"/>
      <c r="P44" s="787"/>
      <c r="Q44" s="788"/>
      <c r="R44" s="789"/>
      <c r="S44" s="789"/>
      <c r="T44" s="789"/>
      <c r="U44" s="789"/>
      <c r="V44" s="789"/>
      <c r="W44" s="789"/>
      <c r="X44" s="789"/>
      <c r="Y44" s="789"/>
      <c r="Z44" s="789"/>
      <c r="AA44" s="789"/>
      <c r="AB44" s="789"/>
      <c r="AC44" s="789"/>
      <c r="AD44" s="789"/>
      <c r="AE44" s="790"/>
      <c r="AF44" s="791"/>
      <c r="AG44" s="792"/>
      <c r="AH44" s="792"/>
      <c r="AI44" s="792"/>
      <c r="AJ44" s="793"/>
      <c r="AK44" s="840"/>
      <c r="AL44" s="836"/>
      <c r="AM44" s="836"/>
      <c r="AN44" s="836"/>
      <c r="AO44" s="836"/>
      <c r="AP44" s="836"/>
      <c r="AQ44" s="836"/>
      <c r="AR44" s="836"/>
      <c r="AS44" s="836"/>
      <c r="AT44" s="836"/>
      <c r="AU44" s="836"/>
      <c r="AV44" s="836"/>
      <c r="AW44" s="836"/>
      <c r="AX44" s="836"/>
      <c r="AY44" s="836"/>
      <c r="AZ44" s="837"/>
      <c r="BA44" s="837"/>
      <c r="BB44" s="837"/>
      <c r="BC44" s="837"/>
      <c r="BD44" s="837"/>
      <c r="BE44" s="838"/>
      <c r="BF44" s="838"/>
      <c r="BG44" s="838"/>
      <c r="BH44" s="838"/>
      <c r="BI44" s="839"/>
      <c r="BJ44" s="232"/>
      <c r="BK44" s="232"/>
      <c r="BL44" s="232"/>
      <c r="BM44" s="232"/>
      <c r="BN44" s="232"/>
      <c r="BO44" s="240"/>
      <c r="BP44" s="240"/>
      <c r="BQ44" s="237">
        <v>38</v>
      </c>
      <c r="BR44" s="238"/>
      <c r="BS44" s="782"/>
      <c r="BT44" s="783"/>
      <c r="BU44" s="783"/>
      <c r="BV44" s="783"/>
      <c r="BW44" s="783"/>
      <c r="BX44" s="783"/>
      <c r="BY44" s="783"/>
      <c r="BZ44" s="783"/>
      <c r="CA44" s="783"/>
      <c r="CB44" s="783"/>
      <c r="CC44" s="783"/>
      <c r="CD44" s="783"/>
      <c r="CE44" s="783"/>
      <c r="CF44" s="783"/>
      <c r="CG44" s="794"/>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82"/>
      <c r="DW44" s="783"/>
      <c r="DX44" s="783"/>
      <c r="DY44" s="783"/>
      <c r="DZ44" s="784"/>
      <c r="EA44" s="230"/>
    </row>
    <row r="45" spans="1:131" ht="26.25" customHeight="1" x14ac:dyDescent="0.2">
      <c r="A45" s="237">
        <v>18</v>
      </c>
      <c r="B45" s="785"/>
      <c r="C45" s="786"/>
      <c r="D45" s="786"/>
      <c r="E45" s="786"/>
      <c r="F45" s="786"/>
      <c r="G45" s="786"/>
      <c r="H45" s="786"/>
      <c r="I45" s="786"/>
      <c r="J45" s="786"/>
      <c r="K45" s="786"/>
      <c r="L45" s="786"/>
      <c r="M45" s="786"/>
      <c r="N45" s="786"/>
      <c r="O45" s="786"/>
      <c r="P45" s="787"/>
      <c r="Q45" s="788"/>
      <c r="R45" s="789"/>
      <c r="S45" s="789"/>
      <c r="T45" s="789"/>
      <c r="U45" s="789"/>
      <c r="V45" s="789"/>
      <c r="W45" s="789"/>
      <c r="X45" s="789"/>
      <c r="Y45" s="789"/>
      <c r="Z45" s="789"/>
      <c r="AA45" s="789"/>
      <c r="AB45" s="789"/>
      <c r="AC45" s="789"/>
      <c r="AD45" s="789"/>
      <c r="AE45" s="790"/>
      <c r="AF45" s="791"/>
      <c r="AG45" s="792"/>
      <c r="AH45" s="792"/>
      <c r="AI45" s="792"/>
      <c r="AJ45" s="793"/>
      <c r="AK45" s="840"/>
      <c r="AL45" s="836"/>
      <c r="AM45" s="836"/>
      <c r="AN45" s="836"/>
      <c r="AO45" s="836"/>
      <c r="AP45" s="836"/>
      <c r="AQ45" s="836"/>
      <c r="AR45" s="836"/>
      <c r="AS45" s="836"/>
      <c r="AT45" s="836"/>
      <c r="AU45" s="836"/>
      <c r="AV45" s="836"/>
      <c r="AW45" s="836"/>
      <c r="AX45" s="836"/>
      <c r="AY45" s="836"/>
      <c r="AZ45" s="837"/>
      <c r="BA45" s="837"/>
      <c r="BB45" s="837"/>
      <c r="BC45" s="837"/>
      <c r="BD45" s="837"/>
      <c r="BE45" s="838"/>
      <c r="BF45" s="838"/>
      <c r="BG45" s="838"/>
      <c r="BH45" s="838"/>
      <c r="BI45" s="839"/>
      <c r="BJ45" s="232"/>
      <c r="BK45" s="232"/>
      <c r="BL45" s="232"/>
      <c r="BM45" s="232"/>
      <c r="BN45" s="232"/>
      <c r="BO45" s="240"/>
      <c r="BP45" s="240"/>
      <c r="BQ45" s="237">
        <v>39</v>
      </c>
      <c r="BR45" s="238"/>
      <c r="BS45" s="782"/>
      <c r="BT45" s="783"/>
      <c r="BU45" s="783"/>
      <c r="BV45" s="783"/>
      <c r="BW45" s="783"/>
      <c r="BX45" s="783"/>
      <c r="BY45" s="783"/>
      <c r="BZ45" s="783"/>
      <c r="CA45" s="783"/>
      <c r="CB45" s="783"/>
      <c r="CC45" s="783"/>
      <c r="CD45" s="783"/>
      <c r="CE45" s="783"/>
      <c r="CF45" s="783"/>
      <c r="CG45" s="794"/>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82"/>
      <c r="DW45" s="783"/>
      <c r="DX45" s="783"/>
      <c r="DY45" s="783"/>
      <c r="DZ45" s="784"/>
      <c r="EA45" s="230"/>
    </row>
    <row r="46" spans="1:131" ht="26.25" customHeight="1" x14ac:dyDescent="0.2">
      <c r="A46" s="237">
        <v>19</v>
      </c>
      <c r="B46" s="785"/>
      <c r="C46" s="786"/>
      <c r="D46" s="786"/>
      <c r="E46" s="786"/>
      <c r="F46" s="786"/>
      <c r="G46" s="786"/>
      <c r="H46" s="786"/>
      <c r="I46" s="786"/>
      <c r="J46" s="786"/>
      <c r="K46" s="786"/>
      <c r="L46" s="786"/>
      <c r="M46" s="786"/>
      <c r="N46" s="786"/>
      <c r="O46" s="786"/>
      <c r="P46" s="787"/>
      <c r="Q46" s="788"/>
      <c r="R46" s="789"/>
      <c r="S46" s="789"/>
      <c r="T46" s="789"/>
      <c r="U46" s="789"/>
      <c r="V46" s="789"/>
      <c r="W46" s="789"/>
      <c r="X46" s="789"/>
      <c r="Y46" s="789"/>
      <c r="Z46" s="789"/>
      <c r="AA46" s="789"/>
      <c r="AB46" s="789"/>
      <c r="AC46" s="789"/>
      <c r="AD46" s="789"/>
      <c r="AE46" s="790"/>
      <c r="AF46" s="791"/>
      <c r="AG46" s="792"/>
      <c r="AH46" s="792"/>
      <c r="AI46" s="792"/>
      <c r="AJ46" s="793"/>
      <c r="AK46" s="840"/>
      <c r="AL46" s="836"/>
      <c r="AM46" s="836"/>
      <c r="AN46" s="836"/>
      <c r="AO46" s="836"/>
      <c r="AP46" s="836"/>
      <c r="AQ46" s="836"/>
      <c r="AR46" s="836"/>
      <c r="AS46" s="836"/>
      <c r="AT46" s="836"/>
      <c r="AU46" s="836"/>
      <c r="AV46" s="836"/>
      <c r="AW46" s="836"/>
      <c r="AX46" s="836"/>
      <c r="AY46" s="836"/>
      <c r="AZ46" s="837"/>
      <c r="BA46" s="837"/>
      <c r="BB46" s="837"/>
      <c r="BC46" s="837"/>
      <c r="BD46" s="837"/>
      <c r="BE46" s="838"/>
      <c r="BF46" s="838"/>
      <c r="BG46" s="838"/>
      <c r="BH46" s="838"/>
      <c r="BI46" s="839"/>
      <c r="BJ46" s="232"/>
      <c r="BK46" s="232"/>
      <c r="BL46" s="232"/>
      <c r="BM46" s="232"/>
      <c r="BN46" s="232"/>
      <c r="BO46" s="240"/>
      <c r="BP46" s="240"/>
      <c r="BQ46" s="237">
        <v>40</v>
      </c>
      <c r="BR46" s="238"/>
      <c r="BS46" s="782"/>
      <c r="BT46" s="783"/>
      <c r="BU46" s="783"/>
      <c r="BV46" s="783"/>
      <c r="BW46" s="783"/>
      <c r="BX46" s="783"/>
      <c r="BY46" s="783"/>
      <c r="BZ46" s="783"/>
      <c r="CA46" s="783"/>
      <c r="CB46" s="783"/>
      <c r="CC46" s="783"/>
      <c r="CD46" s="783"/>
      <c r="CE46" s="783"/>
      <c r="CF46" s="783"/>
      <c r="CG46" s="794"/>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82"/>
      <c r="DW46" s="783"/>
      <c r="DX46" s="783"/>
      <c r="DY46" s="783"/>
      <c r="DZ46" s="784"/>
      <c r="EA46" s="230"/>
    </row>
    <row r="47" spans="1:131" ht="26.25" customHeight="1" x14ac:dyDescent="0.2">
      <c r="A47" s="237">
        <v>20</v>
      </c>
      <c r="B47" s="785"/>
      <c r="C47" s="786"/>
      <c r="D47" s="786"/>
      <c r="E47" s="786"/>
      <c r="F47" s="786"/>
      <c r="G47" s="786"/>
      <c r="H47" s="786"/>
      <c r="I47" s="786"/>
      <c r="J47" s="786"/>
      <c r="K47" s="786"/>
      <c r="L47" s="786"/>
      <c r="M47" s="786"/>
      <c r="N47" s="786"/>
      <c r="O47" s="786"/>
      <c r="P47" s="787"/>
      <c r="Q47" s="788"/>
      <c r="R47" s="789"/>
      <c r="S47" s="789"/>
      <c r="T47" s="789"/>
      <c r="U47" s="789"/>
      <c r="V47" s="789"/>
      <c r="W47" s="789"/>
      <c r="X47" s="789"/>
      <c r="Y47" s="789"/>
      <c r="Z47" s="789"/>
      <c r="AA47" s="789"/>
      <c r="AB47" s="789"/>
      <c r="AC47" s="789"/>
      <c r="AD47" s="789"/>
      <c r="AE47" s="790"/>
      <c r="AF47" s="791"/>
      <c r="AG47" s="792"/>
      <c r="AH47" s="792"/>
      <c r="AI47" s="792"/>
      <c r="AJ47" s="793"/>
      <c r="AK47" s="840"/>
      <c r="AL47" s="836"/>
      <c r="AM47" s="836"/>
      <c r="AN47" s="836"/>
      <c r="AO47" s="836"/>
      <c r="AP47" s="836"/>
      <c r="AQ47" s="836"/>
      <c r="AR47" s="836"/>
      <c r="AS47" s="836"/>
      <c r="AT47" s="836"/>
      <c r="AU47" s="836"/>
      <c r="AV47" s="836"/>
      <c r="AW47" s="836"/>
      <c r="AX47" s="836"/>
      <c r="AY47" s="836"/>
      <c r="AZ47" s="837"/>
      <c r="BA47" s="837"/>
      <c r="BB47" s="837"/>
      <c r="BC47" s="837"/>
      <c r="BD47" s="837"/>
      <c r="BE47" s="838"/>
      <c r="BF47" s="838"/>
      <c r="BG47" s="838"/>
      <c r="BH47" s="838"/>
      <c r="BI47" s="839"/>
      <c r="BJ47" s="232"/>
      <c r="BK47" s="232"/>
      <c r="BL47" s="232"/>
      <c r="BM47" s="232"/>
      <c r="BN47" s="232"/>
      <c r="BO47" s="240"/>
      <c r="BP47" s="240"/>
      <c r="BQ47" s="237">
        <v>41</v>
      </c>
      <c r="BR47" s="238"/>
      <c r="BS47" s="782"/>
      <c r="BT47" s="783"/>
      <c r="BU47" s="783"/>
      <c r="BV47" s="783"/>
      <c r="BW47" s="783"/>
      <c r="BX47" s="783"/>
      <c r="BY47" s="783"/>
      <c r="BZ47" s="783"/>
      <c r="CA47" s="783"/>
      <c r="CB47" s="783"/>
      <c r="CC47" s="783"/>
      <c r="CD47" s="783"/>
      <c r="CE47" s="783"/>
      <c r="CF47" s="783"/>
      <c r="CG47" s="794"/>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82"/>
      <c r="DW47" s="783"/>
      <c r="DX47" s="783"/>
      <c r="DY47" s="783"/>
      <c r="DZ47" s="784"/>
      <c r="EA47" s="230"/>
    </row>
    <row r="48" spans="1:131" ht="26.25" customHeight="1" x14ac:dyDescent="0.2">
      <c r="A48" s="237">
        <v>21</v>
      </c>
      <c r="B48" s="785"/>
      <c r="C48" s="786"/>
      <c r="D48" s="786"/>
      <c r="E48" s="786"/>
      <c r="F48" s="786"/>
      <c r="G48" s="786"/>
      <c r="H48" s="786"/>
      <c r="I48" s="786"/>
      <c r="J48" s="786"/>
      <c r="K48" s="786"/>
      <c r="L48" s="786"/>
      <c r="M48" s="786"/>
      <c r="N48" s="786"/>
      <c r="O48" s="786"/>
      <c r="P48" s="787"/>
      <c r="Q48" s="788"/>
      <c r="R48" s="789"/>
      <c r="S48" s="789"/>
      <c r="T48" s="789"/>
      <c r="U48" s="789"/>
      <c r="V48" s="789"/>
      <c r="W48" s="789"/>
      <c r="X48" s="789"/>
      <c r="Y48" s="789"/>
      <c r="Z48" s="789"/>
      <c r="AA48" s="789"/>
      <c r="AB48" s="789"/>
      <c r="AC48" s="789"/>
      <c r="AD48" s="789"/>
      <c r="AE48" s="790"/>
      <c r="AF48" s="791"/>
      <c r="AG48" s="792"/>
      <c r="AH48" s="792"/>
      <c r="AI48" s="792"/>
      <c r="AJ48" s="793"/>
      <c r="AK48" s="840"/>
      <c r="AL48" s="836"/>
      <c r="AM48" s="836"/>
      <c r="AN48" s="836"/>
      <c r="AO48" s="836"/>
      <c r="AP48" s="836"/>
      <c r="AQ48" s="836"/>
      <c r="AR48" s="836"/>
      <c r="AS48" s="836"/>
      <c r="AT48" s="836"/>
      <c r="AU48" s="836"/>
      <c r="AV48" s="836"/>
      <c r="AW48" s="836"/>
      <c r="AX48" s="836"/>
      <c r="AY48" s="836"/>
      <c r="AZ48" s="837"/>
      <c r="BA48" s="837"/>
      <c r="BB48" s="837"/>
      <c r="BC48" s="837"/>
      <c r="BD48" s="837"/>
      <c r="BE48" s="838"/>
      <c r="BF48" s="838"/>
      <c r="BG48" s="838"/>
      <c r="BH48" s="838"/>
      <c r="BI48" s="839"/>
      <c r="BJ48" s="232"/>
      <c r="BK48" s="232"/>
      <c r="BL48" s="232"/>
      <c r="BM48" s="232"/>
      <c r="BN48" s="232"/>
      <c r="BO48" s="240"/>
      <c r="BP48" s="240"/>
      <c r="BQ48" s="237">
        <v>42</v>
      </c>
      <c r="BR48" s="238"/>
      <c r="BS48" s="782"/>
      <c r="BT48" s="783"/>
      <c r="BU48" s="783"/>
      <c r="BV48" s="783"/>
      <c r="BW48" s="783"/>
      <c r="BX48" s="783"/>
      <c r="BY48" s="783"/>
      <c r="BZ48" s="783"/>
      <c r="CA48" s="783"/>
      <c r="CB48" s="783"/>
      <c r="CC48" s="783"/>
      <c r="CD48" s="783"/>
      <c r="CE48" s="783"/>
      <c r="CF48" s="783"/>
      <c r="CG48" s="794"/>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82"/>
      <c r="DW48" s="783"/>
      <c r="DX48" s="783"/>
      <c r="DY48" s="783"/>
      <c r="DZ48" s="784"/>
      <c r="EA48" s="230"/>
    </row>
    <row r="49" spans="1:131" ht="26.25" customHeight="1" x14ac:dyDescent="0.2">
      <c r="A49" s="237">
        <v>22</v>
      </c>
      <c r="B49" s="785"/>
      <c r="C49" s="786"/>
      <c r="D49" s="786"/>
      <c r="E49" s="786"/>
      <c r="F49" s="786"/>
      <c r="G49" s="786"/>
      <c r="H49" s="786"/>
      <c r="I49" s="786"/>
      <c r="J49" s="786"/>
      <c r="K49" s="786"/>
      <c r="L49" s="786"/>
      <c r="M49" s="786"/>
      <c r="N49" s="786"/>
      <c r="O49" s="786"/>
      <c r="P49" s="787"/>
      <c r="Q49" s="788"/>
      <c r="R49" s="789"/>
      <c r="S49" s="789"/>
      <c r="T49" s="789"/>
      <c r="U49" s="789"/>
      <c r="V49" s="789"/>
      <c r="W49" s="789"/>
      <c r="X49" s="789"/>
      <c r="Y49" s="789"/>
      <c r="Z49" s="789"/>
      <c r="AA49" s="789"/>
      <c r="AB49" s="789"/>
      <c r="AC49" s="789"/>
      <c r="AD49" s="789"/>
      <c r="AE49" s="790"/>
      <c r="AF49" s="791"/>
      <c r="AG49" s="792"/>
      <c r="AH49" s="792"/>
      <c r="AI49" s="792"/>
      <c r="AJ49" s="793"/>
      <c r="AK49" s="840"/>
      <c r="AL49" s="836"/>
      <c r="AM49" s="836"/>
      <c r="AN49" s="836"/>
      <c r="AO49" s="836"/>
      <c r="AP49" s="836"/>
      <c r="AQ49" s="836"/>
      <c r="AR49" s="836"/>
      <c r="AS49" s="836"/>
      <c r="AT49" s="836"/>
      <c r="AU49" s="836"/>
      <c r="AV49" s="836"/>
      <c r="AW49" s="836"/>
      <c r="AX49" s="836"/>
      <c r="AY49" s="836"/>
      <c r="AZ49" s="837"/>
      <c r="BA49" s="837"/>
      <c r="BB49" s="837"/>
      <c r="BC49" s="837"/>
      <c r="BD49" s="837"/>
      <c r="BE49" s="838"/>
      <c r="BF49" s="838"/>
      <c r="BG49" s="838"/>
      <c r="BH49" s="838"/>
      <c r="BI49" s="839"/>
      <c r="BJ49" s="232"/>
      <c r="BK49" s="232"/>
      <c r="BL49" s="232"/>
      <c r="BM49" s="232"/>
      <c r="BN49" s="232"/>
      <c r="BO49" s="240"/>
      <c r="BP49" s="240"/>
      <c r="BQ49" s="237">
        <v>43</v>
      </c>
      <c r="BR49" s="238"/>
      <c r="BS49" s="782"/>
      <c r="BT49" s="783"/>
      <c r="BU49" s="783"/>
      <c r="BV49" s="783"/>
      <c r="BW49" s="783"/>
      <c r="BX49" s="783"/>
      <c r="BY49" s="783"/>
      <c r="BZ49" s="783"/>
      <c r="CA49" s="783"/>
      <c r="CB49" s="783"/>
      <c r="CC49" s="783"/>
      <c r="CD49" s="783"/>
      <c r="CE49" s="783"/>
      <c r="CF49" s="783"/>
      <c r="CG49" s="794"/>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82"/>
      <c r="DW49" s="783"/>
      <c r="DX49" s="783"/>
      <c r="DY49" s="783"/>
      <c r="DZ49" s="784"/>
      <c r="EA49" s="230"/>
    </row>
    <row r="50" spans="1:131" ht="26.25" customHeight="1" x14ac:dyDescent="0.2">
      <c r="A50" s="237">
        <v>23</v>
      </c>
      <c r="B50" s="785"/>
      <c r="C50" s="786"/>
      <c r="D50" s="786"/>
      <c r="E50" s="786"/>
      <c r="F50" s="786"/>
      <c r="G50" s="786"/>
      <c r="H50" s="786"/>
      <c r="I50" s="786"/>
      <c r="J50" s="786"/>
      <c r="K50" s="786"/>
      <c r="L50" s="786"/>
      <c r="M50" s="786"/>
      <c r="N50" s="786"/>
      <c r="O50" s="786"/>
      <c r="P50" s="787"/>
      <c r="Q50" s="841"/>
      <c r="R50" s="842"/>
      <c r="S50" s="842"/>
      <c r="T50" s="842"/>
      <c r="U50" s="842"/>
      <c r="V50" s="842"/>
      <c r="W50" s="842"/>
      <c r="X50" s="842"/>
      <c r="Y50" s="842"/>
      <c r="Z50" s="842"/>
      <c r="AA50" s="842"/>
      <c r="AB50" s="842"/>
      <c r="AC50" s="842"/>
      <c r="AD50" s="842"/>
      <c r="AE50" s="843"/>
      <c r="AF50" s="791"/>
      <c r="AG50" s="792"/>
      <c r="AH50" s="792"/>
      <c r="AI50" s="792"/>
      <c r="AJ50" s="793"/>
      <c r="AK50" s="845"/>
      <c r="AL50" s="842"/>
      <c r="AM50" s="842"/>
      <c r="AN50" s="842"/>
      <c r="AO50" s="842"/>
      <c r="AP50" s="842"/>
      <c r="AQ50" s="842"/>
      <c r="AR50" s="842"/>
      <c r="AS50" s="842"/>
      <c r="AT50" s="842"/>
      <c r="AU50" s="842"/>
      <c r="AV50" s="842"/>
      <c r="AW50" s="842"/>
      <c r="AX50" s="842"/>
      <c r="AY50" s="842"/>
      <c r="AZ50" s="844"/>
      <c r="BA50" s="844"/>
      <c r="BB50" s="844"/>
      <c r="BC50" s="844"/>
      <c r="BD50" s="844"/>
      <c r="BE50" s="838"/>
      <c r="BF50" s="838"/>
      <c r="BG50" s="838"/>
      <c r="BH50" s="838"/>
      <c r="BI50" s="839"/>
      <c r="BJ50" s="232"/>
      <c r="BK50" s="232"/>
      <c r="BL50" s="232"/>
      <c r="BM50" s="232"/>
      <c r="BN50" s="232"/>
      <c r="BO50" s="240"/>
      <c r="BP50" s="240"/>
      <c r="BQ50" s="237">
        <v>44</v>
      </c>
      <c r="BR50" s="238"/>
      <c r="BS50" s="782"/>
      <c r="BT50" s="783"/>
      <c r="BU50" s="783"/>
      <c r="BV50" s="783"/>
      <c r="BW50" s="783"/>
      <c r="BX50" s="783"/>
      <c r="BY50" s="783"/>
      <c r="BZ50" s="783"/>
      <c r="CA50" s="783"/>
      <c r="CB50" s="783"/>
      <c r="CC50" s="783"/>
      <c r="CD50" s="783"/>
      <c r="CE50" s="783"/>
      <c r="CF50" s="783"/>
      <c r="CG50" s="794"/>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82"/>
      <c r="DW50" s="783"/>
      <c r="DX50" s="783"/>
      <c r="DY50" s="783"/>
      <c r="DZ50" s="784"/>
      <c r="EA50" s="230"/>
    </row>
    <row r="51" spans="1:131" ht="26.25" customHeight="1" x14ac:dyDescent="0.2">
      <c r="A51" s="237">
        <v>24</v>
      </c>
      <c r="B51" s="785"/>
      <c r="C51" s="786"/>
      <c r="D51" s="786"/>
      <c r="E51" s="786"/>
      <c r="F51" s="786"/>
      <c r="G51" s="786"/>
      <c r="H51" s="786"/>
      <c r="I51" s="786"/>
      <c r="J51" s="786"/>
      <c r="K51" s="786"/>
      <c r="L51" s="786"/>
      <c r="M51" s="786"/>
      <c r="N51" s="786"/>
      <c r="O51" s="786"/>
      <c r="P51" s="787"/>
      <c r="Q51" s="841"/>
      <c r="R51" s="842"/>
      <c r="S51" s="842"/>
      <c r="T51" s="842"/>
      <c r="U51" s="842"/>
      <c r="V51" s="842"/>
      <c r="W51" s="842"/>
      <c r="X51" s="842"/>
      <c r="Y51" s="842"/>
      <c r="Z51" s="842"/>
      <c r="AA51" s="842"/>
      <c r="AB51" s="842"/>
      <c r="AC51" s="842"/>
      <c r="AD51" s="842"/>
      <c r="AE51" s="843"/>
      <c r="AF51" s="791"/>
      <c r="AG51" s="792"/>
      <c r="AH51" s="792"/>
      <c r="AI51" s="792"/>
      <c r="AJ51" s="793"/>
      <c r="AK51" s="845"/>
      <c r="AL51" s="842"/>
      <c r="AM51" s="842"/>
      <c r="AN51" s="842"/>
      <c r="AO51" s="842"/>
      <c r="AP51" s="842"/>
      <c r="AQ51" s="842"/>
      <c r="AR51" s="842"/>
      <c r="AS51" s="842"/>
      <c r="AT51" s="842"/>
      <c r="AU51" s="842"/>
      <c r="AV51" s="842"/>
      <c r="AW51" s="842"/>
      <c r="AX51" s="842"/>
      <c r="AY51" s="842"/>
      <c r="AZ51" s="844"/>
      <c r="BA51" s="844"/>
      <c r="BB51" s="844"/>
      <c r="BC51" s="844"/>
      <c r="BD51" s="844"/>
      <c r="BE51" s="838"/>
      <c r="BF51" s="838"/>
      <c r="BG51" s="838"/>
      <c r="BH51" s="838"/>
      <c r="BI51" s="839"/>
      <c r="BJ51" s="232"/>
      <c r="BK51" s="232"/>
      <c r="BL51" s="232"/>
      <c r="BM51" s="232"/>
      <c r="BN51" s="232"/>
      <c r="BO51" s="240"/>
      <c r="BP51" s="240"/>
      <c r="BQ51" s="237">
        <v>45</v>
      </c>
      <c r="BR51" s="238"/>
      <c r="BS51" s="782"/>
      <c r="BT51" s="783"/>
      <c r="BU51" s="783"/>
      <c r="BV51" s="783"/>
      <c r="BW51" s="783"/>
      <c r="BX51" s="783"/>
      <c r="BY51" s="783"/>
      <c r="BZ51" s="783"/>
      <c r="CA51" s="783"/>
      <c r="CB51" s="783"/>
      <c r="CC51" s="783"/>
      <c r="CD51" s="783"/>
      <c r="CE51" s="783"/>
      <c r="CF51" s="783"/>
      <c r="CG51" s="794"/>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82"/>
      <c r="DW51" s="783"/>
      <c r="DX51" s="783"/>
      <c r="DY51" s="783"/>
      <c r="DZ51" s="784"/>
      <c r="EA51" s="230"/>
    </row>
    <row r="52" spans="1:131" ht="26.25" customHeight="1" x14ac:dyDescent="0.2">
      <c r="A52" s="237">
        <v>25</v>
      </c>
      <c r="B52" s="785"/>
      <c r="C52" s="786"/>
      <c r="D52" s="786"/>
      <c r="E52" s="786"/>
      <c r="F52" s="786"/>
      <c r="G52" s="786"/>
      <c r="H52" s="786"/>
      <c r="I52" s="786"/>
      <c r="J52" s="786"/>
      <c r="K52" s="786"/>
      <c r="L52" s="786"/>
      <c r="M52" s="786"/>
      <c r="N52" s="786"/>
      <c r="O52" s="786"/>
      <c r="P52" s="787"/>
      <c r="Q52" s="841"/>
      <c r="R52" s="842"/>
      <c r="S52" s="842"/>
      <c r="T52" s="842"/>
      <c r="U52" s="842"/>
      <c r="V52" s="842"/>
      <c r="W52" s="842"/>
      <c r="X52" s="842"/>
      <c r="Y52" s="842"/>
      <c r="Z52" s="842"/>
      <c r="AA52" s="842"/>
      <c r="AB52" s="842"/>
      <c r="AC52" s="842"/>
      <c r="AD52" s="842"/>
      <c r="AE52" s="843"/>
      <c r="AF52" s="791"/>
      <c r="AG52" s="792"/>
      <c r="AH52" s="792"/>
      <c r="AI52" s="792"/>
      <c r="AJ52" s="793"/>
      <c r="AK52" s="845"/>
      <c r="AL52" s="842"/>
      <c r="AM52" s="842"/>
      <c r="AN52" s="842"/>
      <c r="AO52" s="842"/>
      <c r="AP52" s="842"/>
      <c r="AQ52" s="842"/>
      <c r="AR52" s="842"/>
      <c r="AS52" s="842"/>
      <c r="AT52" s="842"/>
      <c r="AU52" s="842"/>
      <c r="AV52" s="842"/>
      <c r="AW52" s="842"/>
      <c r="AX52" s="842"/>
      <c r="AY52" s="842"/>
      <c r="AZ52" s="844"/>
      <c r="BA52" s="844"/>
      <c r="BB52" s="844"/>
      <c r="BC52" s="844"/>
      <c r="BD52" s="844"/>
      <c r="BE52" s="838"/>
      <c r="BF52" s="838"/>
      <c r="BG52" s="838"/>
      <c r="BH52" s="838"/>
      <c r="BI52" s="839"/>
      <c r="BJ52" s="232"/>
      <c r="BK52" s="232"/>
      <c r="BL52" s="232"/>
      <c r="BM52" s="232"/>
      <c r="BN52" s="232"/>
      <c r="BO52" s="240"/>
      <c r="BP52" s="240"/>
      <c r="BQ52" s="237">
        <v>46</v>
      </c>
      <c r="BR52" s="238"/>
      <c r="BS52" s="782"/>
      <c r="BT52" s="783"/>
      <c r="BU52" s="783"/>
      <c r="BV52" s="783"/>
      <c r="BW52" s="783"/>
      <c r="BX52" s="783"/>
      <c r="BY52" s="783"/>
      <c r="BZ52" s="783"/>
      <c r="CA52" s="783"/>
      <c r="CB52" s="783"/>
      <c r="CC52" s="783"/>
      <c r="CD52" s="783"/>
      <c r="CE52" s="783"/>
      <c r="CF52" s="783"/>
      <c r="CG52" s="794"/>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82"/>
      <c r="DW52" s="783"/>
      <c r="DX52" s="783"/>
      <c r="DY52" s="783"/>
      <c r="DZ52" s="784"/>
      <c r="EA52" s="230"/>
    </row>
    <row r="53" spans="1:131" ht="26.25" customHeight="1" x14ac:dyDescent="0.2">
      <c r="A53" s="237">
        <v>26</v>
      </c>
      <c r="B53" s="785"/>
      <c r="C53" s="786"/>
      <c r="D53" s="786"/>
      <c r="E53" s="786"/>
      <c r="F53" s="786"/>
      <c r="G53" s="786"/>
      <c r="H53" s="786"/>
      <c r="I53" s="786"/>
      <c r="J53" s="786"/>
      <c r="K53" s="786"/>
      <c r="L53" s="786"/>
      <c r="M53" s="786"/>
      <c r="N53" s="786"/>
      <c r="O53" s="786"/>
      <c r="P53" s="787"/>
      <c r="Q53" s="841"/>
      <c r="R53" s="842"/>
      <c r="S53" s="842"/>
      <c r="T53" s="842"/>
      <c r="U53" s="842"/>
      <c r="V53" s="842"/>
      <c r="W53" s="842"/>
      <c r="X53" s="842"/>
      <c r="Y53" s="842"/>
      <c r="Z53" s="842"/>
      <c r="AA53" s="842"/>
      <c r="AB53" s="842"/>
      <c r="AC53" s="842"/>
      <c r="AD53" s="842"/>
      <c r="AE53" s="843"/>
      <c r="AF53" s="791"/>
      <c r="AG53" s="792"/>
      <c r="AH53" s="792"/>
      <c r="AI53" s="792"/>
      <c r="AJ53" s="793"/>
      <c r="AK53" s="845"/>
      <c r="AL53" s="842"/>
      <c r="AM53" s="842"/>
      <c r="AN53" s="842"/>
      <c r="AO53" s="842"/>
      <c r="AP53" s="842"/>
      <c r="AQ53" s="842"/>
      <c r="AR53" s="842"/>
      <c r="AS53" s="842"/>
      <c r="AT53" s="842"/>
      <c r="AU53" s="842"/>
      <c r="AV53" s="842"/>
      <c r="AW53" s="842"/>
      <c r="AX53" s="842"/>
      <c r="AY53" s="842"/>
      <c r="AZ53" s="844"/>
      <c r="BA53" s="844"/>
      <c r="BB53" s="844"/>
      <c r="BC53" s="844"/>
      <c r="BD53" s="844"/>
      <c r="BE53" s="838"/>
      <c r="BF53" s="838"/>
      <c r="BG53" s="838"/>
      <c r="BH53" s="838"/>
      <c r="BI53" s="839"/>
      <c r="BJ53" s="232"/>
      <c r="BK53" s="232"/>
      <c r="BL53" s="232"/>
      <c r="BM53" s="232"/>
      <c r="BN53" s="232"/>
      <c r="BO53" s="240"/>
      <c r="BP53" s="240"/>
      <c r="BQ53" s="237">
        <v>47</v>
      </c>
      <c r="BR53" s="238"/>
      <c r="BS53" s="782"/>
      <c r="BT53" s="783"/>
      <c r="BU53" s="783"/>
      <c r="BV53" s="783"/>
      <c r="BW53" s="783"/>
      <c r="BX53" s="783"/>
      <c r="BY53" s="783"/>
      <c r="BZ53" s="783"/>
      <c r="CA53" s="783"/>
      <c r="CB53" s="783"/>
      <c r="CC53" s="783"/>
      <c r="CD53" s="783"/>
      <c r="CE53" s="783"/>
      <c r="CF53" s="783"/>
      <c r="CG53" s="794"/>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82"/>
      <c r="DW53" s="783"/>
      <c r="DX53" s="783"/>
      <c r="DY53" s="783"/>
      <c r="DZ53" s="784"/>
      <c r="EA53" s="230"/>
    </row>
    <row r="54" spans="1:131" ht="26.25" customHeight="1" x14ac:dyDescent="0.2">
      <c r="A54" s="237">
        <v>27</v>
      </c>
      <c r="B54" s="785"/>
      <c r="C54" s="786"/>
      <c r="D54" s="786"/>
      <c r="E54" s="786"/>
      <c r="F54" s="786"/>
      <c r="G54" s="786"/>
      <c r="H54" s="786"/>
      <c r="I54" s="786"/>
      <c r="J54" s="786"/>
      <c r="K54" s="786"/>
      <c r="L54" s="786"/>
      <c r="M54" s="786"/>
      <c r="N54" s="786"/>
      <c r="O54" s="786"/>
      <c r="P54" s="787"/>
      <c r="Q54" s="841"/>
      <c r="R54" s="842"/>
      <c r="S54" s="842"/>
      <c r="T54" s="842"/>
      <c r="U54" s="842"/>
      <c r="V54" s="842"/>
      <c r="W54" s="842"/>
      <c r="X54" s="842"/>
      <c r="Y54" s="842"/>
      <c r="Z54" s="842"/>
      <c r="AA54" s="842"/>
      <c r="AB54" s="842"/>
      <c r="AC54" s="842"/>
      <c r="AD54" s="842"/>
      <c r="AE54" s="843"/>
      <c r="AF54" s="791"/>
      <c r="AG54" s="792"/>
      <c r="AH54" s="792"/>
      <c r="AI54" s="792"/>
      <c r="AJ54" s="793"/>
      <c r="AK54" s="845"/>
      <c r="AL54" s="842"/>
      <c r="AM54" s="842"/>
      <c r="AN54" s="842"/>
      <c r="AO54" s="842"/>
      <c r="AP54" s="842"/>
      <c r="AQ54" s="842"/>
      <c r="AR54" s="842"/>
      <c r="AS54" s="842"/>
      <c r="AT54" s="842"/>
      <c r="AU54" s="842"/>
      <c r="AV54" s="842"/>
      <c r="AW54" s="842"/>
      <c r="AX54" s="842"/>
      <c r="AY54" s="842"/>
      <c r="AZ54" s="844"/>
      <c r="BA54" s="844"/>
      <c r="BB54" s="844"/>
      <c r="BC54" s="844"/>
      <c r="BD54" s="844"/>
      <c r="BE54" s="838"/>
      <c r="BF54" s="838"/>
      <c r="BG54" s="838"/>
      <c r="BH54" s="838"/>
      <c r="BI54" s="839"/>
      <c r="BJ54" s="232"/>
      <c r="BK54" s="232"/>
      <c r="BL54" s="232"/>
      <c r="BM54" s="232"/>
      <c r="BN54" s="232"/>
      <c r="BO54" s="240"/>
      <c r="BP54" s="240"/>
      <c r="BQ54" s="237">
        <v>48</v>
      </c>
      <c r="BR54" s="238"/>
      <c r="BS54" s="782"/>
      <c r="BT54" s="783"/>
      <c r="BU54" s="783"/>
      <c r="BV54" s="783"/>
      <c r="BW54" s="783"/>
      <c r="BX54" s="783"/>
      <c r="BY54" s="783"/>
      <c r="BZ54" s="783"/>
      <c r="CA54" s="783"/>
      <c r="CB54" s="783"/>
      <c r="CC54" s="783"/>
      <c r="CD54" s="783"/>
      <c r="CE54" s="783"/>
      <c r="CF54" s="783"/>
      <c r="CG54" s="794"/>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82"/>
      <c r="DW54" s="783"/>
      <c r="DX54" s="783"/>
      <c r="DY54" s="783"/>
      <c r="DZ54" s="784"/>
      <c r="EA54" s="230"/>
    </row>
    <row r="55" spans="1:131" ht="26.25" customHeight="1" x14ac:dyDescent="0.2">
      <c r="A55" s="237">
        <v>28</v>
      </c>
      <c r="B55" s="785"/>
      <c r="C55" s="786"/>
      <c r="D55" s="786"/>
      <c r="E55" s="786"/>
      <c r="F55" s="786"/>
      <c r="G55" s="786"/>
      <c r="H55" s="786"/>
      <c r="I55" s="786"/>
      <c r="J55" s="786"/>
      <c r="K55" s="786"/>
      <c r="L55" s="786"/>
      <c r="M55" s="786"/>
      <c r="N55" s="786"/>
      <c r="O55" s="786"/>
      <c r="P55" s="787"/>
      <c r="Q55" s="841"/>
      <c r="R55" s="842"/>
      <c r="S55" s="842"/>
      <c r="T55" s="842"/>
      <c r="U55" s="842"/>
      <c r="V55" s="842"/>
      <c r="W55" s="842"/>
      <c r="X55" s="842"/>
      <c r="Y55" s="842"/>
      <c r="Z55" s="842"/>
      <c r="AA55" s="842"/>
      <c r="AB55" s="842"/>
      <c r="AC55" s="842"/>
      <c r="AD55" s="842"/>
      <c r="AE55" s="843"/>
      <c r="AF55" s="791"/>
      <c r="AG55" s="792"/>
      <c r="AH55" s="792"/>
      <c r="AI55" s="792"/>
      <c r="AJ55" s="793"/>
      <c r="AK55" s="845"/>
      <c r="AL55" s="842"/>
      <c r="AM55" s="842"/>
      <c r="AN55" s="842"/>
      <c r="AO55" s="842"/>
      <c r="AP55" s="842"/>
      <c r="AQ55" s="842"/>
      <c r="AR55" s="842"/>
      <c r="AS55" s="842"/>
      <c r="AT55" s="842"/>
      <c r="AU55" s="842"/>
      <c r="AV55" s="842"/>
      <c r="AW55" s="842"/>
      <c r="AX55" s="842"/>
      <c r="AY55" s="842"/>
      <c r="AZ55" s="844"/>
      <c r="BA55" s="844"/>
      <c r="BB55" s="844"/>
      <c r="BC55" s="844"/>
      <c r="BD55" s="844"/>
      <c r="BE55" s="838"/>
      <c r="BF55" s="838"/>
      <c r="BG55" s="838"/>
      <c r="BH55" s="838"/>
      <c r="BI55" s="839"/>
      <c r="BJ55" s="232"/>
      <c r="BK55" s="232"/>
      <c r="BL55" s="232"/>
      <c r="BM55" s="232"/>
      <c r="BN55" s="232"/>
      <c r="BO55" s="240"/>
      <c r="BP55" s="240"/>
      <c r="BQ55" s="237">
        <v>49</v>
      </c>
      <c r="BR55" s="238"/>
      <c r="BS55" s="782"/>
      <c r="BT55" s="783"/>
      <c r="BU55" s="783"/>
      <c r="BV55" s="783"/>
      <c r="BW55" s="783"/>
      <c r="BX55" s="783"/>
      <c r="BY55" s="783"/>
      <c r="BZ55" s="783"/>
      <c r="CA55" s="783"/>
      <c r="CB55" s="783"/>
      <c r="CC55" s="783"/>
      <c r="CD55" s="783"/>
      <c r="CE55" s="783"/>
      <c r="CF55" s="783"/>
      <c r="CG55" s="794"/>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82"/>
      <c r="DW55" s="783"/>
      <c r="DX55" s="783"/>
      <c r="DY55" s="783"/>
      <c r="DZ55" s="784"/>
      <c r="EA55" s="230"/>
    </row>
    <row r="56" spans="1:131" ht="26.25" customHeight="1" x14ac:dyDescent="0.2">
      <c r="A56" s="237">
        <v>29</v>
      </c>
      <c r="B56" s="785"/>
      <c r="C56" s="786"/>
      <c r="D56" s="786"/>
      <c r="E56" s="786"/>
      <c r="F56" s="786"/>
      <c r="G56" s="786"/>
      <c r="H56" s="786"/>
      <c r="I56" s="786"/>
      <c r="J56" s="786"/>
      <c r="K56" s="786"/>
      <c r="L56" s="786"/>
      <c r="M56" s="786"/>
      <c r="N56" s="786"/>
      <c r="O56" s="786"/>
      <c r="P56" s="787"/>
      <c r="Q56" s="841"/>
      <c r="R56" s="842"/>
      <c r="S56" s="842"/>
      <c r="T56" s="842"/>
      <c r="U56" s="842"/>
      <c r="V56" s="842"/>
      <c r="W56" s="842"/>
      <c r="X56" s="842"/>
      <c r="Y56" s="842"/>
      <c r="Z56" s="842"/>
      <c r="AA56" s="842"/>
      <c r="AB56" s="842"/>
      <c r="AC56" s="842"/>
      <c r="AD56" s="842"/>
      <c r="AE56" s="843"/>
      <c r="AF56" s="791"/>
      <c r="AG56" s="792"/>
      <c r="AH56" s="792"/>
      <c r="AI56" s="792"/>
      <c r="AJ56" s="793"/>
      <c r="AK56" s="845"/>
      <c r="AL56" s="842"/>
      <c r="AM56" s="842"/>
      <c r="AN56" s="842"/>
      <c r="AO56" s="842"/>
      <c r="AP56" s="842"/>
      <c r="AQ56" s="842"/>
      <c r="AR56" s="842"/>
      <c r="AS56" s="842"/>
      <c r="AT56" s="842"/>
      <c r="AU56" s="842"/>
      <c r="AV56" s="842"/>
      <c r="AW56" s="842"/>
      <c r="AX56" s="842"/>
      <c r="AY56" s="842"/>
      <c r="AZ56" s="844"/>
      <c r="BA56" s="844"/>
      <c r="BB56" s="844"/>
      <c r="BC56" s="844"/>
      <c r="BD56" s="844"/>
      <c r="BE56" s="838"/>
      <c r="BF56" s="838"/>
      <c r="BG56" s="838"/>
      <c r="BH56" s="838"/>
      <c r="BI56" s="839"/>
      <c r="BJ56" s="232"/>
      <c r="BK56" s="232"/>
      <c r="BL56" s="232"/>
      <c r="BM56" s="232"/>
      <c r="BN56" s="232"/>
      <c r="BO56" s="240"/>
      <c r="BP56" s="240"/>
      <c r="BQ56" s="237">
        <v>50</v>
      </c>
      <c r="BR56" s="238"/>
      <c r="BS56" s="782"/>
      <c r="BT56" s="783"/>
      <c r="BU56" s="783"/>
      <c r="BV56" s="783"/>
      <c r="BW56" s="783"/>
      <c r="BX56" s="783"/>
      <c r="BY56" s="783"/>
      <c r="BZ56" s="783"/>
      <c r="CA56" s="783"/>
      <c r="CB56" s="783"/>
      <c r="CC56" s="783"/>
      <c r="CD56" s="783"/>
      <c r="CE56" s="783"/>
      <c r="CF56" s="783"/>
      <c r="CG56" s="794"/>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82"/>
      <c r="DW56" s="783"/>
      <c r="DX56" s="783"/>
      <c r="DY56" s="783"/>
      <c r="DZ56" s="784"/>
      <c r="EA56" s="230"/>
    </row>
    <row r="57" spans="1:131" ht="26.25" customHeight="1" x14ac:dyDescent="0.2">
      <c r="A57" s="237">
        <v>30</v>
      </c>
      <c r="B57" s="785"/>
      <c r="C57" s="786"/>
      <c r="D57" s="786"/>
      <c r="E57" s="786"/>
      <c r="F57" s="786"/>
      <c r="G57" s="786"/>
      <c r="H57" s="786"/>
      <c r="I57" s="786"/>
      <c r="J57" s="786"/>
      <c r="K57" s="786"/>
      <c r="L57" s="786"/>
      <c r="M57" s="786"/>
      <c r="N57" s="786"/>
      <c r="O57" s="786"/>
      <c r="P57" s="787"/>
      <c r="Q57" s="841"/>
      <c r="R57" s="842"/>
      <c r="S57" s="842"/>
      <c r="T57" s="842"/>
      <c r="U57" s="842"/>
      <c r="V57" s="842"/>
      <c r="W57" s="842"/>
      <c r="X57" s="842"/>
      <c r="Y57" s="842"/>
      <c r="Z57" s="842"/>
      <c r="AA57" s="842"/>
      <c r="AB57" s="842"/>
      <c r="AC57" s="842"/>
      <c r="AD57" s="842"/>
      <c r="AE57" s="843"/>
      <c r="AF57" s="791"/>
      <c r="AG57" s="792"/>
      <c r="AH57" s="792"/>
      <c r="AI57" s="792"/>
      <c r="AJ57" s="793"/>
      <c r="AK57" s="845"/>
      <c r="AL57" s="842"/>
      <c r="AM57" s="842"/>
      <c r="AN57" s="842"/>
      <c r="AO57" s="842"/>
      <c r="AP57" s="842"/>
      <c r="AQ57" s="842"/>
      <c r="AR57" s="842"/>
      <c r="AS57" s="842"/>
      <c r="AT57" s="842"/>
      <c r="AU57" s="842"/>
      <c r="AV57" s="842"/>
      <c r="AW57" s="842"/>
      <c r="AX57" s="842"/>
      <c r="AY57" s="842"/>
      <c r="AZ57" s="844"/>
      <c r="BA57" s="844"/>
      <c r="BB57" s="844"/>
      <c r="BC57" s="844"/>
      <c r="BD57" s="844"/>
      <c r="BE57" s="838"/>
      <c r="BF57" s="838"/>
      <c r="BG57" s="838"/>
      <c r="BH57" s="838"/>
      <c r="BI57" s="839"/>
      <c r="BJ57" s="232"/>
      <c r="BK57" s="232"/>
      <c r="BL57" s="232"/>
      <c r="BM57" s="232"/>
      <c r="BN57" s="232"/>
      <c r="BO57" s="240"/>
      <c r="BP57" s="240"/>
      <c r="BQ57" s="237">
        <v>51</v>
      </c>
      <c r="BR57" s="238"/>
      <c r="BS57" s="782"/>
      <c r="BT57" s="783"/>
      <c r="BU57" s="783"/>
      <c r="BV57" s="783"/>
      <c r="BW57" s="783"/>
      <c r="BX57" s="783"/>
      <c r="BY57" s="783"/>
      <c r="BZ57" s="783"/>
      <c r="CA57" s="783"/>
      <c r="CB57" s="783"/>
      <c r="CC57" s="783"/>
      <c r="CD57" s="783"/>
      <c r="CE57" s="783"/>
      <c r="CF57" s="783"/>
      <c r="CG57" s="794"/>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82"/>
      <c r="DW57" s="783"/>
      <c r="DX57" s="783"/>
      <c r="DY57" s="783"/>
      <c r="DZ57" s="784"/>
      <c r="EA57" s="230"/>
    </row>
    <row r="58" spans="1:131" ht="26.25" customHeight="1" x14ac:dyDescent="0.2">
      <c r="A58" s="237">
        <v>31</v>
      </c>
      <c r="B58" s="785"/>
      <c r="C58" s="786"/>
      <c r="D58" s="786"/>
      <c r="E58" s="786"/>
      <c r="F58" s="786"/>
      <c r="G58" s="786"/>
      <c r="H58" s="786"/>
      <c r="I58" s="786"/>
      <c r="J58" s="786"/>
      <c r="K58" s="786"/>
      <c r="L58" s="786"/>
      <c r="M58" s="786"/>
      <c r="N58" s="786"/>
      <c r="O58" s="786"/>
      <c r="P58" s="787"/>
      <c r="Q58" s="841"/>
      <c r="R58" s="842"/>
      <c r="S58" s="842"/>
      <c r="T58" s="842"/>
      <c r="U58" s="842"/>
      <c r="V58" s="842"/>
      <c r="W58" s="842"/>
      <c r="X58" s="842"/>
      <c r="Y58" s="842"/>
      <c r="Z58" s="842"/>
      <c r="AA58" s="842"/>
      <c r="AB58" s="842"/>
      <c r="AC58" s="842"/>
      <c r="AD58" s="842"/>
      <c r="AE58" s="843"/>
      <c r="AF58" s="791"/>
      <c r="AG58" s="792"/>
      <c r="AH58" s="792"/>
      <c r="AI58" s="792"/>
      <c r="AJ58" s="793"/>
      <c r="AK58" s="845"/>
      <c r="AL58" s="842"/>
      <c r="AM58" s="842"/>
      <c r="AN58" s="842"/>
      <c r="AO58" s="842"/>
      <c r="AP58" s="842"/>
      <c r="AQ58" s="842"/>
      <c r="AR58" s="842"/>
      <c r="AS58" s="842"/>
      <c r="AT58" s="842"/>
      <c r="AU58" s="842"/>
      <c r="AV58" s="842"/>
      <c r="AW58" s="842"/>
      <c r="AX58" s="842"/>
      <c r="AY58" s="842"/>
      <c r="AZ58" s="844"/>
      <c r="BA58" s="844"/>
      <c r="BB58" s="844"/>
      <c r="BC58" s="844"/>
      <c r="BD58" s="844"/>
      <c r="BE58" s="838"/>
      <c r="BF58" s="838"/>
      <c r="BG58" s="838"/>
      <c r="BH58" s="838"/>
      <c r="BI58" s="839"/>
      <c r="BJ58" s="232"/>
      <c r="BK58" s="232"/>
      <c r="BL58" s="232"/>
      <c r="BM58" s="232"/>
      <c r="BN58" s="232"/>
      <c r="BO58" s="240"/>
      <c r="BP58" s="240"/>
      <c r="BQ58" s="237">
        <v>52</v>
      </c>
      <c r="BR58" s="238"/>
      <c r="BS58" s="782"/>
      <c r="BT58" s="783"/>
      <c r="BU58" s="783"/>
      <c r="BV58" s="783"/>
      <c r="BW58" s="783"/>
      <c r="BX58" s="783"/>
      <c r="BY58" s="783"/>
      <c r="BZ58" s="783"/>
      <c r="CA58" s="783"/>
      <c r="CB58" s="783"/>
      <c r="CC58" s="783"/>
      <c r="CD58" s="783"/>
      <c r="CE58" s="783"/>
      <c r="CF58" s="783"/>
      <c r="CG58" s="794"/>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82"/>
      <c r="DW58" s="783"/>
      <c r="DX58" s="783"/>
      <c r="DY58" s="783"/>
      <c r="DZ58" s="784"/>
      <c r="EA58" s="230"/>
    </row>
    <row r="59" spans="1:131" ht="26.25" customHeight="1" x14ac:dyDescent="0.2">
      <c r="A59" s="237">
        <v>32</v>
      </c>
      <c r="B59" s="785"/>
      <c r="C59" s="786"/>
      <c r="D59" s="786"/>
      <c r="E59" s="786"/>
      <c r="F59" s="786"/>
      <c r="G59" s="786"/>
      <c r="H59" s="786"/>
      <c r="I59" s="786"/>
      <c r="J59" s="786"/>
      <c r="K59" s="786"/>
      <c r="L59" s="786"/>
      <c r="M59" s="786"/>
      <c r="N59" s="786"/>
      <c r="O59" s="786"/>
      <c r="P59" s="787"/>
      <c r="Q59" s="841"/>
      <c r="R59" s="842"/>
      <c r="S59" s="842"/>
      <c r="T59" s="842"/>
      <c r="U59" s="842"/>
      <c r="V59" s="842"/>
      <c r="W59" s="842"/>
      <c r="X59" s="842"/>
      <c r="Y59" s="842"/>
      <c r="Z59" s="842"/>
      <c r="AA59" s="842"/>
      <c r="AB59" s="842"/>
      <c r="AC59" s="842"/>
      <c r="AD59" s="842"/>
      <c r="AE59" s="843"/>
      <c r="AF59" s="791"/>
      <c r="AG59" s="792"/>
      <c r="AH59" s="792"/>
      <c r="AI59" s="792"/>
      <c r="AJ59" s="793"/>
      <c r="AK59" s="845"/>
      <c r="AL59" s="842"/>
      <c r="AM59" s="842"/>
      <c r="AN59" s="842"/>
      <c r="AO59" s="842"/>
      <c r="AP59" s="842"/>
      <c r="AQ59" s="842"/>
      <c r="AR59" s="842"/>
      <c r="AS59" s="842"/>
      <c r="AT59" s="842"/>
      <c r="AU59" s="842"/>
      <c r="AV59" s="842"/>
      <c r="AW59" s="842"/>
      <c r="AX59" s="842"/>
      <c r="AY59" s="842"/>
      <c r="AZ59" s="844"/>
      <c r="BA59" s="844"/>
      <c r="BB59" s="844"/>
      <c r="BC59" s="844"/>
      <c r="BD59" s="844"/>
      <c r="BE59" s="838"/>
      <c r="BF59" s="838"/>
      <c r="BG59" s="838"/>
      <c r="BH59" s="838"/>
      <c r="BI59" s="839"/>
      <c r="BJ59" s="232"/>
      <c r="BK59" s="232"/>
      <c r="BL59" s="232"/>
      <c r="BM59" s="232"/>
      <c r="BN59" s="232"/>
      <c r="BO59" s="240"/>
      <c r="BP59" s="240"/>
      <c r="BQ59" s="237">
        <v>53</v>
      </c>
      <c r="BR59" s="238"/>
      <c r="BS59" s="782"/>
      <c r="BT59" s="783"/>
      <c r="BU59" s="783"/>
      <c r="BV59" s="783"/>
      <c r="BW59" s="783"/>
      <c r="BX59" s="783"/>
      <c r="BY59" s="783"/>
      <c r="BZ59" s="783"/>
      <c r="CA59" s="783"/>
      <c r="CB59" s="783"/>
      <c r="CC59" s="783"/>
      <c r="CD59" s="783"/>
      <c r="CE59" s="783"/>
      <c r="CF59" s="783"/>
      <c r="CG59" s="794"/>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82"/>
      <c r="DW59" s="783"/>
      <c r="DX59" s="783"/>
      <c r="DY59" s="783"/>
      <c r="DZ59" s="784"/>
      <c r="EA59" s="230"/>
    </row>
    <row r="60" spans="1:131" ht="26.25" customHeight="1" x14ac:dyDescent="0.2">
      <c r="A60" s="237">
        <v>33</v>
      </c>
      <c r="B60" s="785"/>
      <c r="C60" s="786"/>
      <c r="D60" s="786"/>
      <c r="E60" s="786"/>
      <c r="F60" s="786"/>
      <c r="G60" s="786"/>
      <c r="H60" s="786"/>
      <c r="I60" s="786"/>
      <c r="J60" s="786"/>
      <c r="K60" s="786"/>
      <c r="L60" s="786"/>
      <c r="M60" s="786"/>
      <c r="N60" s="786"/>
      <c r="O60" s="786"/>
      <c r="P60" s="787"/>
      <c r="Q60" s="841"/>
      <c r="R60" s="842"/>
      <c r="S60" s="842"/>
      <c r="T60" s="842"/>
      <c r="U60" s="842"/>
      <c r="V60" s="842"/>
      <c r="W60" s="842"/>
      <c r="X60" s="842"/>
      <c r="Y60" s="842"/>
      <c r="Z60" s="842"/>
      <c r="AA60" s="842"/>
      <c r="AB60" s="842"/>
      <c r="AC60" s="842"/>
      <c r="AD60" s="842"/>
      <c r="AE60" s="843"/>
      <c r="AF60" s="791"/>
      <c r="AG60" s="792"/>
      <c r="AH60" s="792"/>
      <c r="AI60" s="792"/>
      <c r="AJ60" s="793"/>
      <c r="AK60" s="845"/>
      <c r="AL60" s="842"/>
      <c r="AM60" s="842"/>
      <c r="AN60" s="842"/>
      <c r="AO60" s="842"/>
      <c r="AP60" s="842"/>
      <c r="AQ60" s="842"/>
      <c r="AR60" s="842"/>
      <c r="AS60" s="842"/>
      <c r="AT60" s="842"/>
      <c r="AU60" s="842"/>
      <c r="AV60" s="842"/>
      <c r="AW60" s="842"/>
      <c r="AX60" s="842"/>
      <c r="AY60" s="842"/>
      <c r="AZ60" s="844"/>
      <c r="BA60" s="844"/>
      <c r="BB60" s="844"/>
      <c r="BC60" s="844"/>
      <c r="BD60" s="844"/>
      <c r="BE60" s="838"/>
      <c r="BF60" s="838"/>
      <c r="BG60" s="838"/>
      <c r="BH60" s="838"/>
      <c r="BI60" s="839"/>
      <c r="BJ60" s="232"/>
      <c r="BK60" s="232"/>
      <c r="BL60" s="232"/>
      <c r="BM60" s="232"/>
      <c r="BN60" s="232"/>
      <c r="BO60" s="240"/>
      <c r="BP60" s="240"/>
      <c r="BQ60" s="237">
        <v>54</v>
      </c>
      <c r="BR60" s="238"/>
      <c r="BS60" s="782"/>
      <c r="BT60" s="783"/>
      <c r="BU60" s="783"/>
      <c r="BV60" s="783"/>
      <c r="BW60" s="783"/>
      <c r="BX60" s="783"/>
      <c r="BY60" s="783"/>
      <c r="BZ60" s="783"/>
      <c r="CA60" s="783"/>
      <c r="CB60" s="783"/>
      <c r="CC60" s="783"/>
      <c r="CD60" s="783"/>
      <c r="CE60" s="783"/>
      <c r="CF60" s="783"/>
      <c r="CG60" s="794"/>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82"/>
      <c r="DW60" s="783"/>
      <c r="DX60" s="783"/>
      <c r="DY60" s="783"/>
      <c r="DZ60" s="784"/>
      <c r="EA60" s="230"/>
    </row>
    <row r="61" spans="1:131" ht="26.25" customHeight="1" thickBot="1" x14ac:dyDescent="0.25">
      <c r="A61" s="237">
        <v>34</v>
      </c>
      <c r="B61" s="785"/>
      <c r="C61" s="786"/>
      <c r="D61" s="786"/>
      <c r="E61" s="786"/>
      <c r="F61" s="786"/>
      <c r="G61" s="786"/>
      <c r="H61" s="786"/>
      <c r="I61" s="786"/>
      <c r="J61" s="786"/>
      <c r="K61" s="786"/>
      <c r="L61" s="786"/>
      <c r="M61" s="786"/>
      <c r="N61" s="786"/>
      <c r="O61" s="786"/>
      <c r="P61" s="787"/>
      <c r="Q61" s="841"/>
      <c r="R61" s="842"/>
      <c r="S61" s="842"/>
      <c r="T61" s="842"/>
      <c r="U61" s="842"/>
      <c r="V61" s="842"/>
      <c r="W61" s="842"/>
      <c r="X61" s="842"/>
      <c r="Y61" s="842"/>
      <c r="Z61" s="842"/>
      <c r="AA61" s="842"/>
      <c r="AB61" s="842"/>
      <c r="AC61" s="842"/>
      <c r="AD61" s="842"/>
      <c r="AE61" s="843"/>
      <c r="AF61" s="791"/>
      <c r="AG61" s="792"/>
      <c r="AH61" s="792"/>
      <c r="AI61" s="792"/>
      <c r="AJ61" s="793"/>
      <c r="AK61" s="845"/>
      <c r="AL61" s="842"/>
      <c r="AM61" s="842"/>
      <c r="AN61" s="842"/>
      <c r="AO61" s="842"/>
      <c r="AP61" s="842"/>
      <c r="AQ61" s="842"/>
      <c r="AR61" s="842"/>
      <c r="AS61" s="842"/>
      <c r="AT61" s="842"/>
      <c r="AU61" s="842"/>
      <c r="AV61" s="842"/>
      <c r="AW61" s="842"/>
      <c r="AX61" s="842"/>
      <c r="AY61" s="842"/>
      <c r="AZ61" s="844"/>
      <c r="BA61" s="844"/>
      <c r="BB61" s="844"/>
      <c r="BC61" s="844"/>
      <c r="BD61" s="844"/>
      <c r="BE61" s="838"/>
      <c r="BF61" s="838"/>
      <c r="BG61" s="838"/>
      <c r="BH61" s="838"/>
      <c r="BI61" s="839"/>
      <c r="BJ61" s="232"/>
      <c r="BK61" s="232"/>
      <c r="BL61" s="232"/>
      <c r="BM61" s="232"/>
      <c r="BN61" s="232"/>
      <c r="BO61" s="240"/>
      <c r="BP61" s="240"/>
      <c r="BQ61" s="237">
        <v>55</v>
      </c>
      <c r="BR61" s="238"/>
      <c r="BS61" s="782"/>
      <c r="BT61" s="783"/>
      <c r="BU61" s="783"/>
      <c r="BV61" s="783"/>
      <c r="BW61" s="783"/>
      <c r="BX61" s="783"/>
      <c r="BY61" s="783"/>
      <c r="BZ61" s="783"/>
      <c r="CA61" s="783"/>
      <c r="CB61" s="783"/>
      <c r="CC61" s="783"/>
      <c r="CD61" s="783"/>
      <c r="CE61" s="783"/>
      <c r="CF61" s="783"/>
      <c r="CG61" s="794"/>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82"/>
      <c r="DW61" s="783"/>
      <c r="DX61" s="783"/>
      <c r="DY61" s="783"/>
      <c r="DZ61" s="784"/>
      <c r="EA61" s="230"/>
    </row>
    <row r="62" spans="1:131" ht="26.25" customHeight="1" x14ac:dyDescent="0.2">
      <c r="A62" s="237">
        <v>35</v>
      </c>
      <c r="B62" s="785"/>
      <c r="C62" s="786"/>
      <c r="D62" s="786"/>
      <c r="E62" s="786"/>
      <c r="F62" s="786"/>
      <c r="G62" s="786"/>
      <c r="H62" s="786"/>
      <c r="I62" s="786"/>
      <c r="J62" s="786"/>
      <c r="K62" s="786"/>
      <c r="L62" s="786"/>
      <c r="M62" s="786"/>
      <c r="N62" s="786"/>
      <c r="O62" s="786"/>
      <c r="P62" s="787"/>
      <c r="Q62" s="841"/>
      <c r="R62" s="842"/>
      <c r="S62" s="842"/>
      <c r="T62" s="842"/>
      <c r="U62" s="842"/>
      <c r="V62" s="842"/>
      <c r="W62" s="842"/>
      <c r="X62" s="842"/>
      <c r="Y62" s="842"/>
      <c r="Z62" s="842"/>
      <c r="AA62" s="842"/>
      <c r="AB62" s="842"/>
      <c r="AC62" s="842"/>
      <c r="AD62" s="842"/>
      <c r="AE62" s="843"/>
      <c r="AF62" s="791"/>
      <c r="AG62" s="792"/>
      <c r="AH62" s="792"/>
      <c r="AI62" s="792"/>
      <c r="AJ62" s="793"/>
      <c r="AK62" s="845"/>
      <c r="AL62" s="842"/>
      <c r="AM62" s="842"/>
      <c r="AN62" s="842"/>
      <c r="AO62" s="842"/>
      <c r="AP62" s="842"/>
      <c r="AQ62" s="842"/>
      <c r="AR62" s="842"/>
      <c r="AS62" s="842"/>
      <c r="AT62" s="842"/>
      <c r="AU62" s="842"/>
      <c r="AV62" s="842"/>
      <c r="AW62" s="842"/>
      <c r="AX62" s="842"/>
      <c r="AY62" s="842"/>
      <c r="AZ62" s="844"/>
      <c r="BA62" s="844"/>
      <c r="BB62" s="844"/>
      <c r="BC62" s="844"/>
      <c r="BD62" s="844"/>
      <c r="BE62" s="838"/>
      <c r="BF62" s="838"/>
      <c r="BG62" s="838"/>
      <c r="BH62" s="838"/>
      <c r="BI62" s="839"/>
      <c r="BJ62" s="853" t="s">
        <v>395</v>
      </c>
      <c r="BK62" s="812"/>
      <c r="BL62" s="812"/>
      <c r="BM62" s="812"/>
      <c r="BN62" s="813"/>
      <c r="BO62" s="240"/>
      <c r="BP62" s="240"/>
      <c r="BQ62" s="237">
        <v>56</v>
      </c>
      <c r="BR62" s="238"/>
      <c r="BS62" s="782"/>
      <c r="BT62" s="783"/>
      <c r="BU62" s="783"/>
      <c r="BV62" s="783"/>
      <c r="BW62" s="783"/>
      <c r="BX62" s="783"/>
      <c r="BY62" s="783"/>
      <c r="BZ62" s="783"/>
      <c r="CA62" s="783"/>
      <c r="CB62" s="783"/>
      <c r="CC62" s="783"/>
      <c r="CD62" s="783"/>
      <c r="CE62" s="783"/>
      <c r="CF62" s="783"/>
      <c r="CG62" s="794"/>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82"/>
      <c r="DW62" s="783"/>
      <c r="DX62" s="783"/>
      <c r="DY62" s="783"/>
      <c r="DZ62" s="784"/>
      <c r="EA62" s="230"/>
    </row>
    <row r="63" spans="1:131" ht="26.25" customHeight="1" thickBot="1" x14ac:dyDescent="0.25">
      <c r="A63" s="239" t="s">
        <v>376</v>
      </c>
      <c r="B63" s="795" t="s">
        <v>396</v>
      </c>
      <c r="C63" s="796"/>
      <c r="D63" s="796"/>
      <c r="E63" s="796"/>
      <c r="F63" s="796"/>
      <c r="G63" s="796"/>
      <c r="H63" s="796"/>
      <c r="I63" s="796"/>
      <c r="J63" s="796"/>
      <c r="K63" s="796"/>
      <c r="L63" s="796"/>
      <c r="M63" s="796"/>
      <c r="N63" s="796"/>
      <c r="O63" s="796"/>
      <c r="P63" s="797"/>
      <c r="Q63" s="846"/>
      <c r="R63" s="847"/>
      <c r="S63" s="847"/>
      <c r="T63" s="847"/>
      <c r="U63" s="847"/>
      <c r="V63" s="847"/>
      <c r="W63" s="847"/>
      <c r="X63" s="847"/>
      <c r="Y63" s="847"/>
      <c r="Z63" s="847"/>
      <c r="AA63" s="847"/>
      <c r="AB63" s="847"/>
      <c r="AC63" s="847"/>
      <c r="AD63" s="847"/>
      <c r="AE63" s="848"/>
      <c r="AF63" s="849">
        <v>2183</v>
      </c>
      <c r="AG63" s="850"/>
      <c r="AH63" s="850"/>
      <c r="AI63" s="850"/>
      <c r="AJ63" s="851"/>
      <c r="AK63" s="852"/>
      <c r="AL63" s="847"/>
      <c r="AM63" s="847"/>
      <c r="AN63" s="847"/>
      <c r="AO63" s="847"/>
      <c r="AP63" s="850"/>
      <c r="AQ63" s="850"/>
      <c r="AR63" s="850"/>
      <c r="AS63" s="850"/>
      <c r="AT63" s="850"/>
      <c r="AU63" s="850"/>
      <c r="AV63" s="850"/>
      <c r="AW63" s="850"/>
      <c r="AX63" s="850"/>
      <c r="AY63" s="850"/>
      <c r="AZ63" s="854"/>
      <c r="BA63" s="854"/>
      <c r="BB63" s="854"/>
      <c r="BC63" s="854"/>
      <c r="BD63" s="854"/>
      <c r="BE63" s="855"/>
      <c r="BF63" s="855"/>
      <c r="BG63" s="855"/>
      <c r="BH63" s="855"/>
      <c r="BI63" s="856"/>
      <c r="BJ63" s="857" t="s">
        <v>122</v>
      </c>
      <c r="BK63" s="858"/>
      <c r="BL63" s="858"/>
      <c r="BM63" s="858"/>
      <c r="BN63" s="859"/>
      <c r="BO63" s="240"/>
      <c r="BP63" s="240"/>
      <c r="BQ63" s="237">
        <v>57</v>
      </c>
      <c r="BR63" s="238"/>
      <c r="BS63" s="782"/>
      <c r="BT63" s="783"/>
      <c r="BU63" s="783"/>
      <c r="BV63" s="783"/>
      <c r="BW63" s="783"/>
      <c r="BX63" s="783"/>
      <c r="BY63" s="783"/>
      <c r="BZ63" s="783"/>
      <c r="CA63" s="783"/>
      <c r="CB63" s="783"/>
      <c r="CC63" s="783"/>
      <c r="CD63" s="783"/>
      <c r="CE63" s="783"/>
      <c r="CF63" s="783"/>
      <c r="CG63" s="794"/>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82"/>
      <c r="DW63" s="783"/>
      <c r="DX63" s="783"/>
      <c r="DY63" s="783"/>
      <c r="DZ63" s="784"/>
      <c r="EA63" s="230"/>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82"/>
      <c r="BT64" s="783"/>
      <c r="BU64" s="783"/>
      <c r="BV64" s="783"/>
      <c r="BW64" s="783"/>
      <c r="BX64" s="783"/>
      <c r="BY64" s="783"/>
      <c r="BZ64" s="783"/>
      <c r="CA64" s="783"/>
      <c r="CB64" s="783"/>
      <c r="CC64" s="783"/>
      <c r="CD64" s="783"/>
      <c r="CE64" s="783"/>
      <c r="CF64" s="783"/>
      <c r="CG64" s="794"/>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82"/>
      <c r="DW64" s="783"/>
      <c r="DX64" s="783"/>
      <c r="DY64" s="783"/>
      <c r="DZ64" s="78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0"/>
      <c r="BF65" s="240"/>
      <c r="BG65" s="240"/>
      <c r="BH65" s="240"/>
      <c r="BI65" s="240"/>
      <c r="BJ65" s="240"/>
      <c r="BK65" s="240"/>
      <c r="BL65" s="240"/>
      <c r="BM65" s="240"/>
      <c r="BN65" s="240"/>
      <c r="BO65" s="240"/>
      <c r="BP65" s="240"/>
      <c r="BQ65" s="237">
        <v>59</v>
      </c>
      <c r="BR65" s="238"/>
      <c r="BS65" s="782"/>
      <c r="BT65" s="783"/>
      <c r="BU65" s="783"/>
      <c r="BV65" s="783"/>
      <c r="BW65" s="783"/>
      <c r="BX65" s="783"/>
      <c r="BY65" s="783"/>
      <c r="BZ65" s="783"/>
      <c r="CA65" s="783"/>
      <c r="CB65" s="783"/>
      <c r="CC65" s="783"/>
      <c r="CD65" s="783"/>
      <c r="CE65" s="783"/>
      <c r="CF65" s="783"/>
      <c r="CG65" s="794"/>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82"/>
      <c r="DW65" s="783"/>
      <c r="DX65" s="783"/>
      <c r="DY65" s="783"/>
      <c r="DZ65" s="784"/>
      <c r="EA65" s="230"/>
    </row>
    <row r="66" spans="1:131" ht="26.25" customHeight="1" x14ac:dyDescent="0.2">
      <c r="A66" s="728" t="s">
        <v>398</v>
      </c>
      <c r="B66" s="729"/>
      <c r="C66" s="729"/>
      <c r="D66" s="729"/>
      <c r="E66" s="729"/>
      <c r="F66" s="729"/>
      <c r="G66" s="729"/>
      <c r="H66" s="729"/>
      <c r="I66" s="729"/>
      <c r="J66" s="729"/>
      <c r="K66" s="729"/>
      <c r="L66" s="729"/>
      <c r="M66" s="729"/>
      <c r="N66" s="729"/>
      <c r="O66" s="729"/>
      <c r="P66" s="730"/>
      <c r="Q66" s="734" t="s">
        <v>380</v>
      </c>
      <c r="R66" s="735"/>
      <c r="S66" s="735"/>
      <c r="T66" s="735"/>
      <c r="U66" s="736"/>
      <c r="V66" s="734" t="s">
        <v>381</v>
      </c>
      <c r="W66" s="735"/>
      <c r="X66" s="735"/>
      <c r="Y66" s="735"/>
      <c r="Z66" s="736"/>
      <c r="AA66" s="734" t="s">
        <v>382</v>
      </c>
      <c r="AB66" s="735"/>
      <c r="AC66" s="735"/>
      <c r="AD66" s="735"/>
      <c r="AE66" s="736"/>
      <c r="AF66" s="860" t="s">
        <v>383</v>
      </c>
      <c r="AG66" s="821"/>
      <c r="AH66" s="821"/>
      <c r="AI66" s="821"/>
      <c r="AJ66" s="861"/>
      <c r="AK66" s="734" t="s">
        <v>384</v>
      </c>
      <c r="AL66" s="729"/>
      <c r="AM66" s="729"/>
      <c r="AN66" s="729"/>
      <c r="AO66" s="730"/>
      <c r="AP66" s="734" t="s">
        <v>385</v>
      </c>
      <c r="AQ66" s="735"/>
      <c r="AR66" s="735"/>
      <c r="AS66" s="735"/>
      <c r="AT66" s="736"/>
      <c r="AU66" s="734" t="s">
        <v>399</v>
      </c>
      <c r="AV66" s="735"/>
      <c r="AW66" s="735"/>
      <c r="AX66" s="735"/>
      <c r="AY66" s="736"/>
      <c r="AZ66" s="734" t="s">
        <v>364</v>
      </c>
      <c r="BA66" s="735"/>
      <c r="BB66" s="735"/>
      <c r="BC66" s="735"/>
      <c r="BD66" s="741"/>
      <c r="BE66" s="240"/>
      <c r="BF66" s="240"/>
      <c r="BG66" s="240"/>
      <c r="BH66" s="240"/>
      <c r="BI66" s="240"/>
      <c r="BJ66" s="240"/>
      <c r="BK66" s="240"/>
      <c r="BL66" s="240"/>
      <c r="BM66" s="240"/>
      <c r="BN66" s="240"/>
      <c r="BO66" s="240"/>
      <c r="BP66" s="240"/>
      <c r="BQ66" s="237">
        <v>60</v>
      </c>
      <c r="BR66" s="242"/>
      <c r="BS66" s="865"/>
      <c r="BT66" s="866"/>
      <c r="BU66" s="866"/>
      <c r="BV66" s="866"/>
      <c r="BW66" s="866"/>
      <c r="BX66" s="866"/>
      <c r="BY66" s="866"/>
      <c r="BZ66" s="866"/>
      <c r="CA66" s="866"/>
      <c r="CB66" s="866"/>
      <c r="CC66" s="866"/>
      <c r="CD66" s="866"/>
      <c r="CE66" s="866"/>
      <c r="CF66" s="866"/>
      <c r="CG66" s="871"/>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30"/>
    </row>
    <row r="67" spans="1:131" ht="26.25" customHeight="1" thickBot="1" x14ac:dyDescent="0.25">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62"/>
      <c r="AG67" s="824"/>
      <c r="AH67" s="824"/>
      <c r="AI67" s="824"/>
      <c r="AJ67" s="863"/>
      <c r="AK67" s="864"/>
      <c r="AL67" s="732"/>
      <c r="AM67" s="732"/>
      <c r="AN67" s="732"/>
      <c r="AO67" s="733"/>
      <c r="AP67" s="737"/>
      <c r="AQ67" s="738"/>
      <c r="AR67" s="738"/>
      <c r="AS67" s="738"/>
      <c r="AT67" s="739"/>
      <c r="AU67" s="737"/>
      <c r="AV67" s="738"/>
      <c r="AW67" s="738"/>
      <c r="AX67" s="738"/>
      <c r="AY67" s="739"/>
      <c r="AZ67" s="737"/>
      <c r="BA67" s="738"/>
      <c r="BB67" s="738"/>
      <c r="BC67" s="738"/>
      <c r="BD67" s="743"/>
      <c r="BE67" s="240"/>
      <c r="BF67" s="240"/>
      <c r="BG67" s="240"/>
      <c r="BH67" s="240"/>
      <c r="BI67" s="240"/>
      <c r="BJ67" s="240"/>
      <c r="BK67" s="240"/>
      <c r="BL67" s="240"/>
      <c r="BM67" s="240"/>
      <c r="BN67" s="240"/>
      <c r="BO67" s="240"/>
      <c r="BP67" s="240"/>
      <c r="BQ67" s="237">
        <v>61</v>
      </c>
      <c r="BR67" s="242"/>
      <c r="BS67" s="865"/>
      <c r="BT67" s="866"/>
      <c r="BU67" s="866"/>
      <c r="BV67" s="866"/>
      <c r="BW67" s="866"/>
      <c r="BX67" s="866"/>
      <c r="BY67" s="866"/>
      <c r="BZ67" s="866"/>
      <c r="CA67" s="866"/>
      <c r="CB67" s="866"/>
      <c r="CC67" s="866"/>
      <c r="CD67" s="866"/>
      <c r="CE67" s="866"/>
      <c r="CF67" s="866"/>
      <c r="CG67" s="871"/>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30"/>
    </row>
    <row r="68" spans="1:131" ht="26.25" customHeight="1" thickTop="1" x14ac:dyDescent="0.2">
      <c r="A68" s="236">
        <v>1</v>
      </c>
      <c r="B68" s="763" t="s">
        <v>547</v>
      </c>
      <c r="C68" s="764"/>
      <c r="D68" s="764"/>
      <c r="E68" s="764"/>
      <c r="F68" s="764"/>
      <c r="G68" s="764"/>
      <c r="H68" s="764"/>
      <c r="I68" s="764"/>
      <c r="J68" s="764"/>
      <c r="K68" s="764"/>
      <c r="L68" s="764"/>
      <c r="M68" s="764"/>
      <c r="N68" s="764"/>
      <c r="O68" s="764"/>
      <c r="P68" s="765"/>
      <c r="Q68" s="875">
        <v>546</v>
      </c>
      <c r="R68" s="872"/>
      <c r="S68" s="872"/>
      <c r="T68" s="872"/>
      <c r="U68" s="872"/>
      <c r="V68" s="872">
        <v>480</v>
      </c>
      <c r="W68" s="872"/>
      <c r="X68" s="872"/>
      <c r="Y68" s="872"/>
      <c r="Z68" s="872"/>
      <c r="AA68" s="872">
        <v>65</v>
      </c>
      <c r="AB68" s="872"/>
      <c r="AC68" s="872"/>
      <c r="AD68" s="872"/>
      <c r="AE68" s="872"/>
      <c r="AF68" s="872">
        <v>65</v>
      </c>
      <c r="AG68" s="872"/>
      <c r="AH68" s="872"/>
      <c r="AI68" s="872"/>
      <c r="AJ68" s="872"/>
      <c r="AK68" s="872">
        <v>298</v>
      </c>
      <c r="AL68" s="872"/>
      <c r="AM68" s="872"/>
      <c r="AN68" s="872"/>
      <c r="AO68" s="872"/>
      <c r="AP68" s="872" t="s">
        <v>546</v>
      </c>
      <c r="AQ68" s="872"/>
      <c r="AR68" s="872"/>
      <c r="AS68" s="872"/>
      <c r="AT68" s="872"/>
      <c r="AU68" s="872" t="s">
        <v>546</v>
      </c>
      <c r="AV68" s="872"/>
      <c r="AW68" s="872"/>
      <c r="AX68" s="872"/>
      <c r="AY68" s="872"/>
      <c r="AZ68" s="873"/>
      <c r="BA68" s="873"/>
      <c r="BB68" s="873"/>
      <c r="BC68" s="873"/>
      <c r="BD68" s="874"/>
      <c r="BE68" s="240"/>
      <c r="BF68" s="240"/>
      <c r="BG68" s="240"/>
      <c r="BH68" s="240"/>
      <c r="BI68" s="240"/>
      <c r="BJ68" s="240"/>
      <c r="BK68" s="240"/>
      <c r="BL68" s="240"/>
      <c r="BM68" s="240"/>
      <c r="BN68" s="240"/>
      <c r="BO68" s="240"/>
      <c r="BP68" s="240"/>
      <c r="BQ68" s="237">
        <v>62</v>
      </c>
      <c r="BR68" s="242"/>
      <c r="BS68" s="865"/>
      <c r="BT68" s="866"/>
      <c r="BU68" s="866"/>
      <c r="BV68" s="866"/>
      <c r="BW68" s="866"/>
      <c r="BX68" s="866"/>
      <c r="BY68" s="866"/>
      <c r="BZ68" s="866"/>
      <c r="CA68" s="866"/>
      <c r="CB68" s="866"/>
      <c r="CC68" s="866"/>
      <c r="CD68" s="866"/>
      <c r="CE68" s="866"/>
      <c r="CF68" s="866"/>
      <c r="CG68" s="871"/>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30"/>
    </row>
    <row r="69" spans="1:131" ht="26.25" customHeight="1" x14ac:dyDescent="0.2">
      <c r="A69" s="237">
        <v>2</v>
      </c>
      <c r="B69" s="776" t="s">
        <v>548</v>
      </c>
      <c r="C69" s="777"/>
      <c r="D69" s="777"/>
      <c r="E69" s="777"/>
      <c r="F69" s="777"/>
      <c r="G69" s="777"/>
      <c r="H69" s="777"/>
      <c r="I69" s="777"/>
      <c r="J69" s="777"/>
      <c r="K69" s="777"/>
      <c r="L69" s="777"/>
      <c r="M69" s="777"/>
      <c r="N69" s="777"/>
      <c r="O69" s="777"/>
      <c r="P69" s="778"/>
      <c r="Q69" s="876">
        <v>5183</v>
      </c>
      <c r="R69" s="836"/>
      <c r="S69" s="836"/>
      <c r="T69" s="836"/>
      <c r="U69" s="836"/>
      <c r="V69" s="836">
        <v>4250</v>
      </c>
      <c r="W69" s="836"/>
      <c r="X69" s="836"/>
      <c r="Y69" s="836"/>
      <c r="Z69" s="836"/>
      <c r="AA69" s="836">
        <v>933</v>
      </c>
      <c r="AB69" s="836"/>
      <c r="AC69" s="836"/>
      <c r="AD69" s="836"/>
      <c r="AE69" s="836"/>
      <c r="AF69" s="836">
        <v>933</v>
      </c>
      <c r="AG69" s="836"/>
      <c r="AH69" s="836"/>
      <c r="AI69" s="836"/>
      <c r="AJ69" s="836"/>
      <c r="AK69" s="836" t="s">
        <v>546</v>
      </c>
      <c r="AL69" s="836"/>
      <c r="AM69" s="836"/>
      <c r="AN69" s="836"/>
      <c r="AO69" s="836"/>
      <c r="AP69" s="836" t="s">
        <v>546</v>
      </c>
      <c r="AQ69" s="836"/>
      <c r="AR69" s="836"/>
      <c r="AS69" s="836"/>
      <c r="AT69" s="836"/>
      <c r="AU69" s="836" t="s">
        <v>546</v>
      </c>
      <c r="AV69" s="836"/>
      <c r="AW69" s="836"/>
      <c r="AX69" s="836"/>
      <c r="AY69" s="836"/>
      <c r="AZ69" s="838"/>
      <c r="BA69" s="838"/>
      <c r="BB69" s="838"/>
      <c r="BC69" s="838"/>
      <c r="BD69" s="839"/>
      <c r="BE69" s="240"/>
      <c r="BF69" s="240"/>
      <c r="BG69" s="240"/>
      <c r="BH69" s="240"/>
      <c r="BI69" s="240"/>
      <c r="BJ69" s="240"/>
      <c r="BK69" s="240"/>
      <c r="BL69" s="240"/>
      <c r="BM69" s="240"/>
      <c r="BN69" s="240"/>
      <c r="BO69" s="240"/>
      <c r="BP69" s="240"/>
      <c r="BQ69" s="237">
        <v>63</v>
      </c>
      <c r="BR69" s="242"/>
      <c r="BS69" s="865"/>
      <c r="BT69" s="866"/>
      <c r="BU69" s="866"/>
      <c r="BV69" s="866"/>
      <c r="BW69" s="866"/>
      <c r="BX69" s="866"/>
      <c r="BY69" s="866"/>
      <c r="BZ69" s="866"/>
      <c r="CA69" s="866"/>
      <c r="CB69" s="866"/>
      <c r="CC69" s="866"/>
      <c r="CD69" s="866"/>
      <c r="CE69" s="866"/>
      <c r="CF69" s="866"/>
      <c r="CG69" s="871"/>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30"/>
    </row>
    <row r="70" spans="1:131" ht="26.25" customHeight="1" x14ac:dyDescent="0.2">
      <c r="A70" s="237">
        <v>3</v>
      </c>
      <c r="B70" s="776" t="s">
        <v>549</v>
      </c>
      <c r="C70" s="777"/>
      <c r="D70" s="777"/>
      <c r="E70" s="777"/>
      <c r="F70" s="777"/>
      <c r="G70" s="777"/>
      <c r="H70" s="777"/>
      <c r="I70" s="777"/>
      <c r="J70" s="777"/>
      <c r="K70" s="777"/>
      <c r="L70" s="777"/>
      <c r="M70" s="777"/>
      <c r="N70" s="777"/>
      <c r="O70" s="777"/>
      <c r="P70" s="778"/>
      <c r="Q70" s="876">
        <v>5</v>
      </c>
      <c r="R70" s="836"/>
      <c r="S70" s="836"/>
      <c r="T70" s="836"/>
      <c r="U70" s="836"/>
      <c r="V70" s="836">
        <v>0</v>
      </c>
      <c r="W70" s="836"/>
      <c r="X70" s="836"/>
      <c r="Y70" s="836"/>
      <c r="Z70" s="836"/>
      <c r="AA70" s="836">
        <v>5</v>
      </c>
      <c r="AB70" s="836"/>
      <c r="AC70" s="836"/>
      <c r="AD70" s="836"/>
      <c r="AE70" s="836"/>
      <c r="AF70" s="836">
        <v>5</v>
      </c>
      <c r="AG70" s="836"/>
      <c r="AH70" s="836"/>
      <c r="AI70" s="836"/>
      <c r="AJ70" s="836"/>
      <c r="AK70" s="836" t="s">
        <v>546</v>
      </c>
      <c r="AL70" s="836"/>
      <c r="AM70" s="836"/>
      <c r="AN70" s="836"/>
      <c r="AO70" s="836"/>
      <c r="AP70" s="836" t="s">
        <v>546</v>
      </c>
      <c r="AQ70" s="836"/>
      <c r="AR70" s="836"/>
      <c r="AS70" s="836"/>
      <c r="AT70" s="836"/>
      <c r="AU70" s="836" t="s">
        <v>546</v>
      </c>
      <c r="AV70" s="836"/>
      <c r="AW70" s="836"/>
      <c r="AX70" s="836"/>
      <c r="AY70" s="836"/>
      <c r="AZ70" s="838"/>
      <c r="BA70" s="838"/>
      <c r="BB70" s="838"/>
      <c r="BC70" s="838"/>
      <c r="BD70" s="839"/>
      <c r="BE70" s="240"/>
      <c r="BF70" s="240"/>
      <c r="BG70" s="240"/>
      <c r="BH70" s="240"/>
      <c r="BI70" s="240"/>
      <c r="BJ70" s="240"/>
      <c r="BK70" s="240"/>
      <c r="BL70" s="240"/>
      <c r="BM70" s="240"/>
      <c r="BN70" s="240"/>
      <c r="BO70" s="240"/>
      <c r="BP70" s="240"/>
      <c r="BQ70" s="237">
        <v>64</v>
      </c>
      <c r="BR70" s="242"/>
      <c r="BS70" s="865"/>
      <c r="BT70" s="866"/>
      <c r="BU70" s="866"/>
      <c r="BV70" s="866"/>
      <c r="BW70" s="866"/>
      <c r="BX70" s="866"/>
      <c r="BY70" s="866"/>
      <c r="BZ70" s="866"/>
      <c r="CA70" s="866"/>
      <c r="CB70" s="866"/>
      <c r="CC70" s="866"/>
      <c r="CD70" s="866"/>
      <c r="CE70" s="866"/>
      <c r="CF70" s="866"/>
      <c r="CG70" s="871"/>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30"/>
    </row>
    <row r="71" spans="1:131" ht="26.25" customHeight="1" x14ac:dyDescent="0.2">
      <c r="A71" s="237">
        <v>4</v>
      </c>
      <c r="B71" s="776" t="s">
        <v>550</v>
      </c>
      <c r="C71" s="777"/>
      <c r="D71" s="777"/>
      <c r="E71" s="777"/>
      <c r="F71" s="777"/>
      <c r="G71" s="777"/>
      <c r="H71" s="777"/>
      <c r="I71" s="777"/>
      <c r="J71" s="777"/>
      <c r="K71" s="777"/>
      <c r="L71" s="777"/>
      <c r="M71" s="777"/>
      <c r="N71" s="777"/>
      <c r="O71" s="777"/>
      <c r="P71" s="778"/>
      <c r="Q71" s="876">
        <v>156</v>
      </c>
      <c r="R71" s="836"/>
      <c r="S71" s="836"/>
      <c r="T71" s="836"/>
      <c r="U71" s="836"/>
      <c r="V71" s="836">
        <v>154</v>
      </c>
      <c r="W71" s="836"/>
      <c r="X71" s="836"/>
      <c r="Y71" s="836"/>
      <c r="Z71" s="836"/>
      <c r="AA71" s="836">
        <v>2</v>
      </c>
      <c r="AB71" s="836"/>
      <c r="AC71" s="836"/>
      <c r="AD71" s="836"/>
      <c r="AE71" s="836"/>
      <c r="AF71" s="836">
        <v>2</v>
      </c>
      <c r="AG71" s="836"/>
      <c r="AH71" s="836"/>
      <c r="AI71" s="836"/>
      <c r="AJ71" s="836"/>
      <c r="AK71" s="836" t="s">
        <v>546</v>
      </c>
      <c r="AL71" s="836"/>
      <c r="AM71" s="836"/>
      <c r="AN71" s="836"/>
      <c r="AO71" s="836"/>
      <c r="AP71" s="836" t="s">
        <v>546</v>
      </c>
      <c r="AQ71" s="836"/>
      <c r="AR71" s="836"/>
      <c r="AS71" s="836"/>
      <c r="AT71" s="836"/>
      <c r="AU71" s="836" t="s">
        <v>546</v>
      </c>
      <c r="AV71" s="836"/>
      <c r="AW71" s="836"/>
      <c r="AX71" s="836"/>
      <c r="AY71" s="836"/>
      <c r="AZ71" s="838"/>
      <c r="BA71" s="838"/>
      <c r="BB71" s="838"/>
      <c r="BC71" s="838"/>
      <c r="BD71" s="839"/>
      <c r="BE71" s="240"/>
      <c r="BF71" s="240"/>
      <c r="BG71" s="240"/>
      <c r="BH71" s="240"/>
      <c r="BI71" s="240"/>
      <c r="BJ71" s="240"/>
      <c r="BK71" s="240"/>
      <c r="BL71" s="240"/>
      <c r="BM71" s="240"/>
      <c r="BN71" s="240"/>
      <c r="BO71" s="240"/>
      <c r="BP71" s="240"/>
      <c r="BQ71" s="237">
        <v>65</v>
      </c>
      <c r="BR71" s="242"/>
      <c r="BS71" s="865"/>
      <c r="BT71" s="866"/>
      <c r="BU71" s="866"/>
      <c r="BV71" s="866"/>
      <c r="BW71" s="866"/>
      <c r="BX71" s="866"/>
      <c r="BY71" s="866"/>
      <c r="BZ71" s="866"/>
      <c r="CA71" s="866"/>
      <c r="CB71" s="866"/>
      <c r="CC71" s="866"/>
      <c r="CD71" s="866"/>
      <c r="CE71" s="866"/>
      <c r="CF71" s="866"/>
      <c r="CG71" s="871"/>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30"/>
    </row>
    <row r="72" spans="1:131" ht="26.25" customHeight="1" x14ac:dyDescent="0.2">
      <c r="A72" s="237">
        <v>5</v>
      </c>
      <c r="B72" s="776" t="s">
        <v>551</v>
      </c>
      <c r="C72" s="777"/>
      <c r="D72" s="777"/>
      <c r="E72" s="777"/>
      <c r="F72" s="777"/>
      <c r="G72" s="777"/>
      <c r="H72" s="777"/>
      <c r="I72" s="777"/>
      <c r="J72" s="777"/>
      <c r="K72" s="777"/>
      <c r="L72" s="777"/>
      <c r="M72" s="777"/>
      <c r="N72" s="777"/>
      <c r="O72" s="777"/>
      <c r="P72" s="778"/>
      <c r="Q72" s="876">
        <v>175599</v>
      </c>
      <c r="R72" s="836"/>
      <c r="S72" s="836"/>
      <c r="T72" s="836"/>
      <c r="U72" s="836"/>
      <c r="V72" s="836">
        <v>175599</v>
      </c>
      <c r="W72" s="836"/>
      <c r="X72" s="836"/>
      <c r="Y72" s="836"/>
      <c r="Z72" s="836"/>
      <c r="AA72" s="836">
        <v>0</v>
      </c>
      <c r="AB72" s="836"/>
      <c r="AC72" s="836"/>
      <c r="AD72" s="836"/>
      <c r="AE72" s="836"/>
      <c r="AF72" s="836">
        <v>0</v>
      </c>
      <c r="AG72" s="836"/>
      <c r="AH72" s="836"/>
      <c r="AI72" s="836"/>
      <c r="AJ72" s="836"/>
      <c r="AK72" s="836">
        <v>2065</v>
      </c>
      <c r="AL72" s="836"/>
      <c r="AM72" s="836"/>
      <c r="AN72" s="836"/>
      <c r="AO72" s="836"/>
      <c r="AP72" s="836" t="s">
        <v>546</v>
      </c>
      <c r="AQ72" s="836"/>
      <c r="AR72" s="836"/>
      <c r="AS72" s="836"/>
      <c r="AT72" s="836"/>
      <c r="AU72" s="836" t="s">
        <v>546</v>
      </c>
      <c r="AV72" s="836"/>
      <c r="AW72" s="836"/>
      <c r="AX72" s="836"/>
      <c r="AY72" s="836"/>
      <c r="AZ72" s="838"/>
      <c r="BA72" s="838"/>
      <c r="BB72" s="838"/>
      <c r="BC72" s="838"/>
      <c r="BD72" s="839"/>
      <c r="BE72" s="240"/>
      <c r="BF72" s="240"/>
      <c r="BG72" s="240"/>
      <c r="BH72" s="240"/>
      <c r="BI72" s="240"/>
      <c r="BJ72" s="240"/>
      <c r="BK72" s="240"/>
      <c r="BL72" s="240"/>
      <c r="BM72" s="240"/>
      <c r="BN72" s="240"/>
      <c r="BO72" s="240"/>
      <c r="BP72" s="240"/>
      <c r="BQ72" s="237">
        <v>66</v>
      </c>
      <c r="BR72" s="242"/>
      <c r="BS72" s="865"/>
      <c r="BT72" s="866"/>
      <c r="BU72" s="866"/>
      <c r="BV72" s="866"/>
      <c r="BW72" s="866"/>
      <c r="BX72" s="866"/>
      <c r="BY72" s="866"/>
      <c r="BZ72" s="866"/>
      <c r="CA72" s="866"/>
      <c r="CB72" s="866"/>
      <c r="CC72" s="866"/>
      <c r="CD72" s="866"/>
      <c r="CE72" s="866"/>
      <c r="CF72" s="866"/>
      <c r="CG72" s="871"/>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30"/>
    </row>
    <row r="73" spans="1:131" ht="26.25" customHeight="1" x14ac:dyDescent="0.2">
      <c r="A73" s="237">
        <v>6</v>
      </c>
      <c r="B73" s="877"/>
      <c r="C73" s="878"/>
      <c r="D73" s="878"/>
      <c r="E73" s="878"/>
      <c r="F73" s="878"/>
      <c r="G73" s="878"/>
      <c r="H73" s="878"/>
      <c r="I73" s="878"/>
      <c r="J73" s="878"/>
      <c r="K73" s="878"/>
      <c r="L73" s="878"/>
      <c r="M73" s="878"/>
      <c r="N73" s="878"/>
      <c r="O73" s="878"/>
      <c r="P73" s="879"/>
      <c r="Q73" s="87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8"/>
      <c r="BA73" s="838"/>
      <c r="BB73" s="838"/>
      <c r="BC73" s="838"/>
      <c r="BD73" s="839"/>
      <c r="BE73" s="240"/>
      <c r="BF73" s="240"/>
      <c r="BG73" s="240"/>
      <c r="BH73" s="240"/>
      <c r="BI73" s="240"/>
      <c r="BJ73" s="240"/>
      <c r="BK73" s="240"/>
      <c r="BL73" s="240"/>
      <c r="BM73" s="240"/>
      <c r="BN73" s="240"/>
      <c r="BO73" s="240"/>
      <c r="BP73" s="240"/>
      <c r="BQ73" s="237">
        <v>67</v>
      </c>
      <c r="BR73" s="242"/>
      <c r="BS73" s="865"/>
      <c r="BT73" s="866"/>
      <c r="BU73" s="866"/>
      <c r="BV73" s="866"/>
      <c r="BW73" s="866"/>
      <c r="BX73" s="866"/>
      <c r="BY73" s="866"/>
      <c r="BZ73" s="866"/>
      <c r="CA73" s="866"/>
      <c r="CB73" s="866"/>
      <c r="CC73" s="866"/>
      <c r="CD73" s="866"/>
      <c r="CE73" s="866"/>
      <c r="CF73" s="866"/>
      <c r="CG73" s="871"/>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30"/>
    </row>
    <row r="74" spans="1:131" ht="26.25" customHeight="1" x14ac:dyDescent="0.2">
      <c r="A74" s="237">
        <v>7</v>
      </c>
      <c r="B74" s="877"/>
      <c r="C74" s="878"/>
      <c r="D74" s="878"/>
      <c r="E74" s="878"/>
      <c r="F74" s="878"/>
      <c r="G74" s="878"/>
      <c r="H74" s="878"/>
      <c r="I74" s="878"/>
      <c r="J74" s="878"/>
      <c r="K74" s="878"/>
      <c r="L74" s="878"/>
      <c r="M74" s="878"/>
      <c r="N74" s="878"/>
      <c r="O74" s="878"/>
      <c r="P74" s="879"/>
      <c r="Q74" s="87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8"/>
      <c r="BA74" s="838"/>
      <c r="BB74" s="838"/>
      <c r="BC74" s="838"/>
      <c r="BD74" s="839"/>
      <c r="BE74" s="240"/>
      <c r="BF74" s="240"/>
      <c r="BG74" s="240"/>
      <c r="BH74" s="240"/>
      <c r="BI74" s="240"/>
      <c r="BJ74" s="240"/>
      <c r="BK74" s="240"/>
      <c r="BL74" s="240"/>
      <c r="BM74" s="240"/>
      <c r="BN74" s="240"/>
      <c r="BO74" s="240"/>
      <c r="BP74" s="240"/>
      <c r="BQ74" s="237">
        <v>68</v>
      </c>
      <c r="BR74" s="242"/>
      <c r="BS74" s="865"/>
      <c r="BT74" s="866"/>
      <c r="BU74" s="866"/>
      <c r="BV74" s="866"/>
      <c r="BW74" s="866"/>
      <c r="BX74" s="866"/>
      <c r="BY74" s="866"/>
      <c r="BZ74" s="866"/>
      <c r="CA74" s="866"/>
      <c r="CB74" s="866"/>
      <c r="CC74" s="866"/>
      <c r="CD74" s="866"/>
      <c r="CE74" s="866"/>
      <c r="CF74" s="866"/>
      <c r="CG74" s="871"/>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30"/>
    </row>
    <row r="75" spans="1:131" ht="26.25" customHeight="1" x14ac:dyDescent="0.2">
      <c r="A75" s="237">
        <v>8</v>
      </c>
      <c r="B75" s="877"/>
      <c r="C75" s="878"/>
      <c r="D75" s="878"/>
      <c r="E75" s="878"/>
      <c r="F75" s="878"/>
      <c r="G75" s="878"/>
      <c r="H75" s="878"/>
      <c r="I75" s="878"/>
      <c r="J75" s="878"/>
      <c r="K75" s="878"/>
      <c r="L75" s="878"/>
      <c r="M75" s="878"/>
      <c r="N75" s="878"/>
      <c r="O75" s="878"/>
      <c r="P75" s="879"/>
      <c r="Q75" s="880"/>
      <c r="R75" s="881"/>
      <c r="S75" s="881"/>
      <c r="T75" s="881"/>
      <c r="U75" s="840"/>
      <c r="V75" s="882"/>
      <c r="W75" s="881"/>
      <c r="X75" s="881"/>
      <c r="Y75" s="881"/>
      <c r="Z75" s="840"/>
      <c r="AA75" s="882"/>
      <c r="AB75" s="881"/>
      <c r="AC75" s="881"/>
      <c r="AD75" s="881"/>
      <c r="AE75" s="840"/>
      <c r="AF75" s="882"/>
      <c r="AG75" s="881"/>
      <c r="AH75" s="881"/>
      <c r="AI75" s="881"/>
      <c r="AJ75" s="840"/>
      <c r="AK75" s="882"/>
      <c r="AL75" s="881"/>
      <c r="AM75" s="881"/>
      <c r="AN75" s="881"/>
      <c r="AO75" s="840"/>
      <c r="AP75" s="882"/>
      <c r="AQ75" s="881"/>
      <c r="AR75" s="881"/>
      <c r="AS75" s="881"/>
      <c r="AT75" s="840"/>
      <c r="AU75" s="882"/>
      <c r="AV75" s="881"/>
      <c r="AW75" s="881"/>
      <c r="AX75" s="881"/>
      <c r="AY75" s="840"/>
      <c r="AZ75" s="838"/>
      <c r="BA75" s="838"/>
      <c r="BB75" s="838"/>
      <c r="BC75" s="838"/>
      <c r="BD75" s="839"/>
      <c r="BE75" s="240"/>
      <c r="BF75" s="240"/>
      <c r="BG75" s="240"/>
      <c r="BH75" s="240"/>
      <c r="BI75" s="240"/>
      <c r="BJ75" s="240"/>
      <c r="BK75" s="240"/>
      <c r="BL75" s="240"/>
      <c r="BM75" s="240"/>
      <c r="BN75" s="240"/>
      <c r="BO75" s="240"/>
      <c r="BP75" s="240"/>
      <c r="BQ75" s="237">
        <v>69</v>
      </c>
      <c r="BR75" s="242"/>
      <c r="BS75" s="865"/>
      <c r="BT75" s="866"/>
      <c r="BU75" s="866"/>
      <c r="BV75" s="866"/>
      <c r="BW75" s="866"/>
      <c r="BX75" s="866"/>
      <c r="BY75" s="866"/>
      <c r="BZ75" s="866"/>
      <c r="CA75" s="866"/>
      <c r="CB75" s="866"/>
      <c r="CC75" s="866"/>
      <c r="CD75" s="866"/>
      <c r="CE75" s="866"/>
      <c r="CF75" s="866"/>
      <c r="CG75" s="871"/>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30"/>
    </row>
    <row r="76" spans="1:131" ht="26.25" customHeight="1" x14ac:dyDescent="0.2">
      <c r="A76" s="237">
        <v>9</v>
      </c>
      <c r="B76" s="877"/>
      <c r="C76" s="878"/>
      <c r="D76" s="878"/>
      <c r="E76" s="878"/>
      <c r="F76" s="878"/>
      <c r="G76" s="878"/>
      <c r="H76" s="878"/>
      <c r="I76" s="878"/>
      <c r="J76" s="878"/>
      <c r="K76" s="878"/>
      <c r="L76" s="878"/>
      <c r="M76" s="878"/>
      <c r="N76" s="878"/>
      <c r="O76" s="878"/>
      <c r="P76" s="879"/>
      <c r="Q76" s="880"/>
      <c r="R76" s="881"/>
      <c r="S76" s="881"/>
      <c r="T76" s="881"/>
      <c r="U76" s="840"/>
      <c r="V76" s="882"/>
      <c r="W76" s="881"/>
      <c r="X76" s="881"/>
      <c r="Y76" s="881"/>
      <c r="Z76" s="840"/>
      <c r="AA76" s="882"/>
      <c r="AB76" s="881"/>
      <c r="AC76" s="881"/>
      <c r="AD76" s="881"/>
      <c r="AE76" s="840"/>
      <c r="AF76" s="882"/>
      <c r="AG76" s="881"/>
      <c r="AH76" s="881"/>
      <c r="AI76" s="881"/>
      <c r="AJ76" s="840"/>
      <c r="AK76" s="882"/>
      <c r="AL76" s="881"/>
      <c r="AM76" s="881"/>
      <c r="AN76" s="881"/>
      <c r="AO76" s="840"/>
      <c r="AP76" s="882"/>
      <c r="AQ76" s="881"/>
      <c r="AR76" s="881"/>
      <c r="AS76" s="881"/>
      <c r="AT76" s="840"/>
      <c r="AU76" s="882"/>
      <c r="AV76" s="881"/>
      <c r="AW76" s="881"/>
      <c r="AX76" s="881"/>
      <c r="AY76" s="840"/>
      <c r="AZ76" s="838"/>
      <c r="BA76" s="838"/>
      <c r="BB76" s="838"/>
      <c r="BC76" s="838"/>
      <c r="BD76" s="839"/>
      <c r="BE76" s="240"/>
      <c r="BF76" s="240"/>
      <c r="BG76" s="240"/>
      <c r="BH76" s="240"/>
      <c r="BI76" s="240"/>
      <c r="BJ76" s="240"/>
      <c r="BK76" s="240"/>
      <c r="BL76" s="240"/>
      <c r="BM76" s="240"/>
      <c r="BN76" s="240"/>
      <c r="BO76" s="240"/>
      <c r="BP76" s="240"/>
      <c r="BQ76" s="237">
        <v>70</v>
      </c>
      <c r="BR76" s="242"/>
      <c r="BS76" s="865"/>
      <c r="BT76" s="866"/>
      <c r="BU76" s="866"/>
      <c r="BV76" s="866"/>
      <c r="BW76" s="866"/>
      <c r="BX76" s="866"/>
      <c r="BY76" s="866"/>
      <c r="BZ76" s="866"/>
      <c r="CA76" s="866"/>
      <c r="CB76" s="866"/>
      <c r="CC76" s="866"/>
      <c r="CD76" s="866"/>
      <c r="CE76" s="866"/>
      <c r="CF76" s="866"/>
      <c r="CG76" s="871"/>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30"/>
    </row>
    <row r="77" spans="1:131" ht="26.25" customHeight="1" x14ac:dyDescent="0.2">
      <c r="A77" s="237">
        <v>10</v>
      </c>
      <c r="B77" s="877"/>
      <c r="C77" s="878"/>
      <c r="D77" s="878"/>
      <c r="E77" s="878"/>
      <c r="F77" s="878"/>
      <c r="G77" s="878"/>
      <c r="H77" s="878"/>
      <c r="I77" s="878"/>
      <c r="J77" s="878"/>
      <c r="K77" s="878"/>
      <c r="L77" s="878"/>
      <c r="M77" s="878"/>
      <c r="N77" s="878"/>
      <c r="O77" s="878"/>
      <c r="P77" s="879"/>
      <c r="Q77" s="880"/>
      <c r="R77" s="881"/>
      <c r="S77" s="881"/>
      <c r="T77" s="881"/>
      <c r="U77" s="840"/>
      <c r="V77" s="882"/>
      <c r="W77" s="881"/>
      <c r="X77" s="881"/>
      <c r="Y77" s="881"/>
      <c r="Z77" s="840"/>
      <c r="AA77" s="882"/>
      <c r="AB77" s="881"/>
      <c r="AC77" s="881"/>
      <c r="AD77" s="881"/>
      <c r="AE77" s="840"/>
      <c r="AF77" s="882"/>
      <c r="AG77" s="881"/>
      <c r="AH77" s="881"/>
      <c r="AI77" s="881"/>
      <c r="AJ77" s="840"/>
      <c r="AK77" s="882"/>
      <c r="AL77" s="881"/>
      <c r="AM77" s="881"/>
      <c r="AN77" s="881"/>
      <c r="AO77" s="840"/>
      <c r="AP77" s="882"/>
      <c r="AQ77" s="881"/>
      <c r="AR77" s="881"/>
      <c r="AS77" s="881"/>
      <c r="AT77" s="840"/>
      <c r="AU77" s="882"/>
      <c r="AV77" s="881"/>
      <c r="AW77" s="881"/>
      <c r="AX77" s="881"/>
      <c r="AY77" s="840"/>
      <c r="AZ77" s="838"/>
      <c r="BA77" s="838"/>
      <c r="BB77" s="838"/>
      <c r="BC77" s="838"/>
      <c r="BD77" s="839"/>
      <c r="BE77" s="240"/>
      <c r="BF77" s="240"/>
      <c r="BG77" s="240"/>
      <c r="BH77" s="240"/>
      <c r="BI77" s="240"/>
      <c r="BJ77" s="240"/>
      <c r="BK77" s="240"/>
      <c r="BL77" s="240"/>
      <c r="BM77" s="240"/>
      <c r="BN77" s="240"/>
      <c r="BO77" s="240"/>
      <c r="BP77" s="240"/>
      <c r="BQ77" s="237">
        <v>71</v>
      </c>
      <c r="BR77" s="242"/>
      <c r="BS77" s="865"/>
      <c r="BT77" s="866"/>
      <c r="BU77" s="866"/>
      <c r="BV77" s="866"/>
      <c r="BW77" s="866"/>
      <c r="BX77" s="866"/>
      <c r="BY77" s="866"/>
      <c r="BZ77" s="866"/>
      <c r="CA77" s="866"/>
      <c r="CB77" s="866"/>
      <c r="CC77" s="866"/>
      <c r="CD77" s="866"/>
      <c r="CE77" s="866"/>
      <c r="CF77" s="866"/>
      <c r="CG77" s="871"/>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30"/>
    </row>
    <row r="78" spans="1:131" ht="26.25" customHeight="1" x14ac:dyDescent="0.2">
      <c r="A78" s="237">
        <v>11</v>
      </c>
      <c r="B78" s="877"/>
      <c r="C78" s="878"/>
      <c r="D78" s="878"/>
      <c r="E78" s="878"/>
      <c r="F78" s="878"/>
      <c r="G78" s="878"/>
      <c r="H78" s="878"/>
      <c r="I78" s="878"/>
      <c r="J78" s="878"/>
      <c r="K78" s="878"/>
      <c r="L78" s="878"/>
      <c r="M78" s="878"/>
      <c r="N78" s="878"/>
      <c r="O78" s="878"/>
      <c r="P78" s="879"/>
      <c r="Q78" s="876"/>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8"/>
      <c r="BA78" s="838"/>
      <c r="BB78" s="838"/>
      <c r="BC78" s="838"/>
      <c r="BD78" s="839"/>
      <c r="BE78" s="240"/>
      <c r="BF78" s="240"/>
      <c r="BG78" s="240"/>
      <c r="BH78" s="240"/>
      <c r="BI78" s="240"/>
      <c r="BJ78" s="230"/>
      <c r="BK78" s="230"/>
      <c r="BL78" s="230"/>
      <c r="BM78" s="230"/>
      <c r="BN78" s="230"/>
      <c r="BO78" s="240"/>
      <c r="BP78" s="240"/>
      <c r="BQ78" s="237">
        <v>72</v>
      </c>
      <c r="BR78" s="242"/>
      <c r="BS78" s="865"/>
      <c r="BT78" s="866"/>
      <c r="BU78" s="866"/>
      <c r="BV78" s="866"/>
      <c r="BW78" s="866"/>
      <c r="BX78" s="866"/>
      <c r="BY78" s="866"/>
      <c r="BZ78" s="866"/>
      <c r="CA78" s="866"/>
      <c r="CB78" s="866"/>
      <c r="CC78" s="866"/>
      <c r="CD78" s="866"/>
      <c r="CE78" s="866"/>
      <c r="CF78" s="866"/>
      <c r="CG78" s="871"/>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30"/>
    </row>
    <row r="79" spans="1:131" ht="26.25" customHeight="1" x14ac:dyDescent="0.2">
      <c r="A79" s="237">
        <v>12</v>
      </c>
      <c r="B79" s="877"/>
      <c r="C79" s="878"/>
      <c r="D79" s="878"/>
      <c r="E79" s="878"/>
      <c r="F79" s="878"/>
      <c r="G79" s="878"/>
      <c r="H79" s="878"/>
      <c r="I79" s="878"/>
      <c r="J79" s="878"/>
      <c r="K79" s="878"/>
      <c r="L79" s="878"/>
      <c r="M79" s="878"/>
      <c r="N79" s="878"/>
      <c r="O79" s="878"/>
      <c r="P79" s="879"/>
      <c r="Q79" s="87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8"/>
      <c r="BA79" s="838"/>
      <c r="BB79" s="838"/>
      <c r="BC79" s="838"/>
      <c r="BD79" s="839"/>
      <c r="BE79" s="240"/>
      <c r="BF79" s="240"/>
      <c r="BG79" s="240"/>
      <c r="BH79" s="240"/>
      <c r="BI79" s="240"/>
      <c r="BJ79" s="230"/>
      <c r="BK79" s="230"/>
      <c r="BL79" s="230"/>
      <c r="BM79" s="230"/>
      <c r="BN79" s="230"/>
      <c r="BO79" s="240"/>
      <c r="BP79" s="240"/>
      <c r="BQ79" s="237">
        <v>73</v>
      </c>
      <c r="BR79" s="242"/>
      <c r="BS79" s="865"/>
      <c r="BT79" s="866"/>
      <c r="BU79" s="866"/>
      <c r="BV79" s="866"/>
      <c r="BW79" s="866"/>
      <c r="BX79" s="866"/>
      <c r="BY79" s="866"/>
      <c r="BZ79" s="866"/>
      <c r="CA79" s="866"/>
      <c r="CB79" s="866"/>
      <c r="CC79" s="866"/>
      <c r="CD79" s="866"/>
      <c r="CE79" s="866"/>
      <c r="CF79" s="866"/>
      <c r="CG79" s="871"/>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30"/>
    </row>
    <row r="80" spans="1:131" ht="26.25" customHeight="1" x14ac:dyDescent="0.2">
      <c r="A80" s="237">
        <v>13</v>
      </c>
      <c r="B80" s="877"/>
      <c r="C80" s="878"/>
      <c r="D80" s="878"/>
      <c r="E80" s="878"/>
      <c r="F80" s="878"/>
      <c r="G80" s="878"/>
      <c r="H80" s="878"/>
      <c r="I80" s="878"/>
      <c r="J80" s="878"/>
      <c r="K80" s="878"/>
      <c r="L80" s="878"/>
      <c r="M80" s="878"/>
      <c r="N80" s="878"/>
      <c r="O80" s="878"/>
      <c r="P80" s="879"/>
      <c r="Q80" s="87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8"/>
      <c r="BA80" s="838"/>
      <c r="BB80" s="838"/>
      <c r="BC80" s="838"/>
      <c r="BD80" s="839"/>
      <c r="BE80" s="240"/>
      <c r="BF80" s="240"/>
      <c r="BG80" s="240"/>
      <c r="BH80" s="240"/>
      <c r="BI80" s="240"/>
      <c r="BJ80" s="240"/>
      <c r="BK80" s="240"/>
      <c r="BL80" s="240"/>
      <c r="BM80" s="240"/>
      <c r="BN80" s="240"/>
      <c r="BO80" s="240"/>
      <c r="BP80" s="240"/>
      <c r="BQ80" s="237">
        <v>74</v>
      </c>
      <c r="BR80" s="242"/>
      <c r="BS80" s="865"/>
      <c r="BT80" s="866"/>
      <c r="BU80" s="866"/>
      <c r="BV80" s="866"/>
      <c r="BW80" s="866"/>
      <c r="BX80" s="866"/>
      <c r="BY80" s="866"/>
      <c r="BZ80" s="866"/>
      <c r="CA80" s="866"/>
      <c r="CB80" s="866"/>
      <c r="CC80" s="866"/>
      <c r="CD80" s="866"/>
      <c r="CE80" s="866"/>
      <c r="CF80" s="866"/>
      <c r="CG80" s="871"/>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30"/>
    </row>
    <row r="81" spans="1:131" ht="26.25" customHeight="1" x14ac:dyDescent="0.2">
      <c r="A81" s="237">
        <v>14</v>
      </c>
      <c r="B81" s="877"/>
      <c r="C81" s="878"/>
      <c r="D81" s="878"/>
      <c r="E81" s="878"/>
      <c r="F81" s="878"/>
      <c r="G81" s="878"/>
      <c r="H81" s="878"/>
      <c r="I81" s="878"/>
      <c r="J81" s="878"/>
      <c r="K81" s="878"/>
      <c r="L81" s="878"/>
      <c r="M81" s="878"/>
      <c r="N81" s="878"/>
      <c r="O81" s="878"/>
      <c r="P81" s="879"/>
      <c r="Q81" s="87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8"/>
      <c r="BA81" s="838"/>
      <c r="BB81" s="838"/>
      <c r="BC81" s="838"/>
      <c r="BD81" s="839"/>
      <c r="BE81" s="240"/>
      <c r="BF81" s="240"/>
      <c r="BG81" s="240"/>
      <c r="BH81" s="240"/>
      <c r="BI81" s="240"/>
      <c r="BJ81" s="240"/>
      <c r="BK81" s="240"/>
      <c r="BL81" s="240"/>
      <c r="BM81" s="240"/>
      <c r="BN81" s="240"/>
      <c r="BO81" s="240"/>
      <c r="BP81" s="240"/>
      <c r="BQ81" s="237">
        <v>75</v>
      </c>
      <c r="BR81" s="242"/>
      <c r="BS81" s="865"/>
      <c r="BT81" s="866"/>
      <c r="BU81" s="866"/>
      <c r="BV81" s="866"/>
      <c r="BW81" s="866"/>
      <c r="BX81" s="866"/>
      <c r="BY81" s="866"/>
      <c r="BZ81" s="866"/>
      <c r="CA81" s="866"/>
      <c r="CB81" s="866"/>
      <c r="CC81" s="866"/>
      <c r="CD81" s="866"/>
      <c r="CE81" s="866"/>
      <c r="CF81" s="866"/>
      <c r="CG81" s="871"/>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30"/>
    </row>
    <row r="82" spans="1:131" ht="26.25" customHeight="1" x14ac:dyDescent="0.2">
      <c r="A82" s="237">
        <v>15</v>
      </c>
      <c r="B82" s="877"/>
      <c r="C82" s="878"/>
      <c r="D82" s="878"/>
      <c r="E82" s="878"/>
      <c r="F82" s="878"/>
      <c r="G82" s="878"/>
      <c r="H82" s="878"/>
      <c r="I82" s="878"/>
      <c r="J82" s="878"/>
      <c r="K82" s="878"/>
      <c r="L82" s="878"/>
      <c r="M82" s="878"/>
      <c r="N82" s="878"/>
      <c r="O82" s="878"/>
      <c r="P82" s="879"/>
      <c r="Q82" s="876"/>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8"/>
      <c r="BA82" s="838"/>
      <c r="BB82" s="838"/>
      <c r="BC82" s="838"/>
      <c r="BD82" s="839"/>
      <c r="BE82" s="240"/>
      <c r="BF82" s="240"/>
      <c r="BG82" s="240"/>
      <c r="BH82" s="240"/>
      <c r="BI82" s="240"/>
      <c r="BJ82" s="240"/>
      <c r="BK82" s="240"/>
      <c r="BL82" s="240"/>
      <c r="BM82" s="240"/>
      <c r="BN82" s="240"/>
      <c r="BO82" s="240"/>
      <c r="BP82" s="240"/>
      <c r="BQ82" s="237">
        <v>76</v>
      </c>
      <c r="BR82" s="242"/>
      <c r="BS82" s="865"/>
      <c r="BT82" s="866"/>
      <c r="BU82" s="866"/>
      <c r="BV82" s="866"/>
      <c r="BW82" s="866"/>
      <c r="BX82" s="866"/>
      <c r="BY82" s="866"/>
      <c r="BZ82" s="866"/>
      <c r="CA82" s="866"/>
      <c r="CB82" s="866"/>
      <c r="CC82" s="866"/>
      <c r="CD82" s="866"/>
      <c r="CE82" s="866"/>
      <c r="CF82" s="866"/>
      <c r="CG82" s="871"/>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30"/>
    </row>
    <row r="83" spans="1:131" ht="26.25" customHeight="1" x14ac:dyDescent="0.2">
      <c r="A83" s="237">
        <v>16</v>
      </c>
      <c r="B83" s="877"/>
      <c r="C83" s="878"/>
      <c r="D83" s="878"/>
      <c r="E83" s="878"/>
      <c r="F83" s="878"/>
      <c r="G83" s="878"/>
      <c r="H83" s="878"/>
      <c r="I83" s="878"/>
      <c r="J83" s="878"/>
      <c r="K83" s="878"/>
      <c r="L83" s="878"/>
      <c r="M83" s="878"/>
      <c r="N83" s="878"/>
      <c r="O83" s="878"/>
      <c r="P83" s="879"/>
      <c r="Q83" s="876"/>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8"/>
      <c r="BA83" s="838"/>
      <c r="BB83" s="838"/>
      <c r="BC83" s="838"/>
      <c r="BD83" s="839"/>
      <c r="BE83" s="240"/>
      <c r="BF83" s="240"/>
      <c r="BG83" s="240"/>
      <c r="BH83" s="240"/>
      <c r="BI83" s="240"/>
      <c r="BJ83" s="240"/>
      <c r="BK83" s="240"/>
      <c r="BL83" s="240"/>
      <c r="BM83" s="240"/>
      <c r="BN83" s="240"/>
      <c r="BO83" s="240"/>
      <c r="BP83" s="240"/>
      <c r="BQ83" s="237">
        <v>77</v>
      </c>
      <c r="BR83" s="242"/>
      <c r="BS83" s="865"/>
      <c r="BT83" s="866"/>
      <c r="BU83" s="866"/>
      <c r="BV83" s="866"/>
      <c r="BW83" s="866"/>
      <c r="BX83" s="866"/>
      <c r="BY83" s="866"/>
      <c r="BZ83" s="866"/>
      <c r="CA83" s="866"/>
      <c r="CB83" s="866"/>
      <c r="CC83" s="866"/>
      <c r="CD83" s="866"/>
      <c r="CE83" s="866"/>
      <c r="CF83" s="866"/>
      <c r="CG83" s="871"/>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30"/>
    </row>
    <row r="84" spans="1:131" ht="26.25" customHeight="1" x14ac:dyDescent="0.2">
      <c r="A84" s="237">
        <v>17</v>
      </c>
      <c r="B84" s="877"/>
      <c r="C84" s="878"/>
      <c r="D84" s="878"/>
      <c r="E84" s="878"/>
      <c r="F84" s="878"/>
      <c r="G84" s="878"/>
      <c r="H84" s="878"/>
      <c r="I84" s="878"/>
      <c r="J84" s="878"/>
      <c r="K84" s="878"/>
      <c r="L84" s="878"/>
      <c r="M84" s="878"/>
      <c r="N84" s="878"/>
      <c r="O84" s="878"/>
      <c r="P84" s="879"/>
      <c r="Q84" s="876"/>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8"/>
      <c r="BA84" s="838"/>
      <c r="BB84" s="838"/>
      <c r="BC84" s="838"/>
      <c r="BD84" s="839"/>
      <c r="BE84" s="240"/>
      <c r="BF84" s="240"/>
      <c r="BG84" s="240"/>
      <c r="BH84" s="240"/>
      <c r="BI84" s="240"/>
      <c r="BJ84" s="240"/>
      <c r="BK84" s="240"/>
      <c r="BL84" s="240"/>
      <c r="BM84" s="240"/>
      <c r="BN84" s="240"/>
      <c r="BO84" s="240"/>
      <c r="BP84" s="240"/>
      <c r="BQ84" s="237">
        <v>78</v>
      </c>
      <c r="BR84" s="242"/>
      <c r="BS84" s="865"/>
      <c r="BT84" s="866"/>
      <c r="BU84" s="866"/>
      <c r="BV84" s="866"/>
      <c r="BW84" s="866"/>
      <c r="BX84" s="866"/>
      <c r="BY84" s="866"/>
      <c r="BZ84" s="866"/>
      <c r="CA84" s="866"/>
      <c r="CB84" s="866"/>
      <c r="CC84" s="866"/>
      <c r="CD84" s="866"/>
      <c r="CE84" s="866"/>
      <c r="CF84" s="866"/>
      <c r="CG84" s="871"/>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30"/>
    </row>
    <row r="85" spans="1:131" ht="26.25" customHeight="1" x14ac:dyDescent="0.2">
      <c r="A85" s="237">
        <v>18</v>
      </c>
      <c r="B85" s="877"/>
      <c r="C85" s="878"/>
      <c r="D85" s="878"/>
      <c r="E85" s="878"/>
      <c r="F85" s="878"/>
      <c r="G85" s="878"/>
      <c r="H85" s="878"/>
      <c r="I85" s="878"/>
      <c r="J85" s="878"/>
      <c r="K85" s="878"/>
      <c r="L85" s="878"/>
      <c r="M85" s="878"/>
      <c r="N85" s="878"/>
      <c r="O85" s="878"/>
      <c r="P85" s="879"/>
      <c r="Q85" s="876"/>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8"/>
      <c r="BA85" s="838"/>
      <c r="BB85" s="838"/>
      <c r="BC85" s="838"/>
      <c r="BD85" s="839"/>
      <c r="BE85" s="240"/>
      <c r="BF85" s="240"/>
      <c r="BG85" s="240"/>
      <c r="BH85" s="240"/>
      <c r="BI85" s="240"/>
      <c r="BJ85" s="240"/>
      <c r="BK85" s="240"/>
      <c r="BL85" s="240"/>
      <c r="BM85" s="240"/>
      <c r="BN85" s="240"/>
      <c r="BO85" s="240"/>
      <c r="BP85" s="240"/>
      <c r="BQ85" s="237">
        <v>79</v>
      </c>
      <c r="BR85" s="242"/>
      <c r="BS85" s="865"/>
      <c r="BT85" s="866"/>
      <c r="BU85" s="866"/>
      <c r="BV85" s="866"/>
      <c r="BW85" s="866"/>
      <c r="BX85" s="866"/>
      <c r="BY85" s="866"/>
      <c r="BZ85" s="866"/>
      <c r="CA85" s="866"/>
      <c r="CB85" s="866"/>
      <c r="CC85" s="866"/>
      <c r="CD85" s="866"/>
      <c r="CE85" s="866"/>
      <c r="CF85" s="866"/>
      <c r="CG85" s="871"/>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30"/>
    </row>
    <row r="86" spans="1:131" ht="26.25" customHeight="1" x14ac:dyDescent="0.2">
      <c r="A86" s="237">
        <v>19</v>
      </c>
      <c r="B86" s="877"/>
      <c r="C86" s="878"/>
      <c r="D86" s="878"/>
      <c r="E86" s="878"/>
      <c r="F86" s="878"/>
      <c r="G86" s="878"/>
      <c r="H86" s="878"/>
      <c r="I86" s="878"/>
      <c r="J86" s="878"/>
      <c r="K86" s="878"/>
      <c r="L86" s="878"/>
      <c r="M86" s="878"/>
      <c r="N86" s="878"/>
      <c r="O86" s="878"/>
      <c r="P86" s="879"/>
      <c r="Q86" s="876"/>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8"/>
      <c r="BA86" s="838"/>
      <c r="BB86" s="838"/>
      <c r="BC86" s="838"/>
      <c r="BD86" s="839"/>
      <c r="BE86" s="240"/>
      <c r="BF86" s="240"/>
      <c r="BG86" s="240"/>
      <c r="BH86" s="240"/>
      <c r="BI86" s="240"/>
      <c r="BJ86" s="240"/>
      <c r="BK86" s="240"/>
      <c r="BL86" s="240"/>
      <c r="BM86" s="240"/>
      <c r="BN86" s="240"/>
      <c r="BO86" s="240"/>
      <c r="BP86" s="240"/>
      <c r="BQ86" s="237">
        <v>80</v>
      </c>
      <c r="BR86" s="242"/>
      <c r="BS86" s="865"/>
      <c r="BT86" s="866"/>
      <c r="BU86" s="866"/>
      <c r="BV86" s="866"/>
      <c r="BW86" s="866"/>
      <c r="BX86" s="866"/>
      <c r="BY86" s="866"/>
      <c r="BZ86" s="866"/>
      <c r="CA86" s="866"/>
      <c r="CB86" s="866"/>
      <c r="CC86" s="866"/>
      <c r="CD86" s="866"/>
      <c r="CE86" s="866"/>
      <c r="CF86" s="866"/>
      <c r="CG86" s="871"/>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30"/>
    </row>
    <row r="87" spans="1:131" ht="26.25" customHeight="1" x14ac:dyDescent="0.2">
      <c r="A87" s="243">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0"/>
      <c r="BF87" s="240"/>
      <c r="BG87" s="240"/>
      <c r="BH87" s="240"/>
      <c r="BI87" s="240"/>
      <c r="BJ87" s="240"/>
      <c r="BK87" s="240"/>
      <c r="BL87" s="240"/>
      <c r="BM87" s="240"/>
      <c r="BN87" s="240"/>
      <c r="BO87" s="240"/>
      <c r="BP87" s="240"/>
      <c r="BQ87" s="237">
        <v>81</v>
      </c>
      <c r="BR87" s="242"/>
      <c r="BS87" s="865"/>
      <c r="BT87" s="866"/>
      <c r="BU87" s="866"/>
      <c r="BV87" s="866"/>
      <c r="BW87" s="866"/>
      <c r="BX87" s="866"/>
      <c r="BY87" s="866"/>
      <c r="BZ87" s="866"/>
      <c r="CA87" s="866"/>
      <c r="CB87" s="866"/>
      <c r="CC87" s="866"/>
      <c r="CD87" s="866"/>
      <c r="CE87" s="866"/>
      <c r="CF87" s="866"/>
      <c r="CG87" s="871"/>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30"/>
    </row>
    <row r="88" spans="1:131" ht="26.25" customHeight="1" thickBot="1" x14ac:dyDescent="0.25">
      <c r="A88" s="239" t="s">
        <v>376</v>
      </c>
      <c r="B88" s="795" t="s">
        <v>400</v>
      </c>
      <c r="C88" s="796"/>
      <c r="D88" s="796"/>
      <c r="E88" s="796"/>
      <c r="F88" s="796"/>
      <c r="G88" s="796"/>
      <c r="H88" s="796"/>
      <c r="I88" s="796"/>
      <c r="J88" s="796"/>
      <c r="K88" s="796"/>
      <c r="L88" s="796"/>
      <c r="M88" s="796"/>
      <c r="N88" s="796"/>
      <c r="O88" s="796"/>
      <c r="P88" s="797"/>
      <c r="Q88" s="846"/>
      <c r="R88" s="847"/>
      <c r="S88" s="847"/>
      <c r="T88" s="847"/>
      <c r="U88" s="847"/>
      <c r="V88" s="847"/>
      <c r="W88" s="847"/>
      <c r="X88" s="847"/>
      <c r="Y88" s="847"/>
      <c r="Z88" s="847"/>
      <c r="AA88" s="847"/>
      <c r="AB88" s="847"/>
      <c r="AC88" s="847"/>
      <c r="AD88" s="847"/>
      <c r="AE88" s="847"/>
      <c r="AF88" s="850"/>
      <c r="AG88" s="850"/>
      <c r="AH88" s="850"/>
      <c r="AI88" s="850"/>
      <c r="AJ88" s="850"/>
      <c r="AK88" s="847"/>
      <c r="AL88" s="847"/>
      <c r="AM88" s="847"/>
      <c r="AN88" s="847"/>
      <c r="AO88" s="847"/>
      <c r="AP88" s="850"/>
      <c r="AQ88" s="850"/>
      <c r="AR88" s="850"/>
      <c r="AS88" s="850"/>
      <c r="AT88" s="850"/>
      <c r="AU88" s="850"/>
      <c r="AV88" s="850"/>
      <c r="AW88" s="850"/>
      <c r="AX88" s="850"/>
      <c r="AY88" s="850"/>
      <c r="AZ88" s="855"/>
      <c r="BA88" s="855"/>
      <c r="BB88" s="855"/>
      <c r="BC88" s="855"/>
      <c r="BD88" s="856"/>
      <c r="BE88" s="240"/>
      <c r="BF88" s="240"/>
      <c r="BG88" s="240"/>
      <c r="BH88" s="240"/>
      <c r="BI88" s="240"/>
      <c r="BJ88" s="240"/>
      <c r="BK88" s="240"/>
      <c r="BL88" s="240"/>
      <c r="BM88" s="240"/>
      <c r="BN88" s="240"/>
      <c r="BO88" s="240"/>
      <c r="BP88" s="240"/>
      <c r="BQ88" s="237">
        <v>82</v>
      </c>
      <c r="BR88" s="242"/>
      <c r="BS88" s="865"/>
      <c r="BT88" s="866"/>
      <c r="BU88" s="866"/>
      <c r="BV88" s="866"/>
      <c r="BW88" s="866"/>
      <c r="BX88" s="866"/>
      <c r="BY88" s="866"/>
      <c r="BZ88" s="866"/>
      <c r="CA88" s="866"/>
      <c r="CB88" s="866"/>
      <c r="CC88" s="866"/>
      <c r="CD88" s="866"/>
      <c r="CE88" s="866"/>
      <c r="CF88" s="866"/>
      <c r="CG88" s="871"/>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30"/>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65"/>
      <c r="BT89" s="866"/>
      <c r="BU89" s="866"/>
      <c r="BV89" s="866"/>
      <c r="BW89" s="866"/>
      <c r="BX89" s="866"/>
      <c r="BY89" s="866"/>
      <c r="BZ89" s="866"/>
      <c r="CA89" s="866"/>
      <c r="CB89" s="866"/>
      <c r="CC89" s="866"/>
      <c r="CD89" s="866"/>
      <c r="CE89" s="866"/>
      <c r="CF89" s="866"/>
      <c r="CG89" s="871"/>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30"/>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65"/>
      <c r="BT90" s="866"/>
      <c r="BU90" s="866"/>
      <c r="BV90" s="866"/>
      <c r="BW90" s="866"/>
      <c r="BX90" s="866"/>
      <c r="BY90" s="866"/>
      <c r="BZ90" s="866"/>
      <c r="CA90" s="866"/>
      <c r="CB90" s="866"/>
      <c r="CC90" s="866"/>
      <c r="CD90" s="866"/>
      <c r="CE90" s="866"/>
      <c r="CF90" s="866"/>
      <c r="CG90" s="871"/>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30"/>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65"/>
      <c r="BT91" s="866"/>
      <c r="BU91" s="866"/>
      <c r="BV91" s="866"/>
      <c r="BW91" s="866"/>
      <c r="BX91" s="866"/>
      <c r="BY91" s="866"/>
      <c r="BZ91" s="866"/>
      <c r="CA91" s="866"/>
      <c r="CB91" s="866"/>
      <c r="CC91" s="866"/>
      <c r="CD91" s="866"/>
      <c r="CE91" s="866"/>
      <c r="CF91" s="866"/>
      <c r="CG91" s="871"/>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30"/>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65"/>
      <c r="BT92" s="866"/>
      <c r="BU92" s="866"/>
      <c r="BV92" s="866"/>
      <c r="BW92" s="866"/>
      <c r="BX92" s="866"/>
      <c r="BY92" s="866"/>
      <c r="BZ92" s="866"/>
      <c r="CA92" s="866"/>
      <c r="CB92" s="866"/>
      <c r="CC92" s="866"/>
      <c r="CD92" s="866"/>
      <c r="CE92" s="866"/>
      <c r="CF92" s="866"/>
      <c r="CG92" s="871"/>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30"/>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65"/>
      <c r="BT93" s="866"/>
      <c r="BU93" s="866"/>
      <c r="BV93" s="866"/>
      <c r="BW93" s="866"/>
      <c r="BX93" s="866"/>
      <c r="BY93" s="866"/>
      <c r="BZ93" s="866"/>
      <c r="CA93" s="866"/>
      <c r="CB93" s="866"/>
      <c r="CC93" s="866"/>
      <c r="CD93" s="866"/>
      <c r="CE93" s="866"/>
      <c r="CF93" s="866"/>
      <c r="CG93" s="871"/>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30"/>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65"/>
      <c r="BT94" s="866"/>
      <c r="BU94" s="866"/>
      <c r="BV94" s="866"/>
      <c r="BW94" s="866"/>
      <c r="BX94" s="866"/>
      <c r="BY94" s="866"/>
      <c r="BZ94" s="866"/>
      <c r="CA94" s="866"/>
      <c r="CB94" s="866"/>
      <c r="CC94" s="866"/>
      <c r="CD94" s="866"/>
      <c r="CE94" s="866"/>
      <c r="CF94" s="866"/>
      <c r="CG94" s="871"/>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30"/>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65"/>
      <c r="BT95" s="866"/>
      <c r="BU95" s="866"/>
      <c r="BV95" s="866"/>
      <c r="BW95" s="866"/>
      <c r="BX95" s="866"/>
      <c r="BY95" s="866"/>
      <c r="BZ95" s="866"/>
      <c r="CA95" s="866"/>
      <c r="CB95" s="866"/>
      <c r="CC95" s="866"/>
      <c r="CD95" s="866"/>
      <c r="CE95" s="866"/>
      <c r="CF95" s="866"/>
      <c r="CG95" s="871"/>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30"/>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65"/>
      <c r="BT96" s="866"/>
      <c r="BU96" s="866"/>
      <c r="BV96" s="866"/>
      <c r="BW96" s="866"/>
      <c r="BX96" s="866"/>
      <c r="BY96" s="866"/>
      <c r="BZ96" s="866"/>
      <c r="CA96" s="866"/>
      <c r="CB96" s="866"/>
      <c r="CC96" s="866"/>
      <c r="CD96" s="866"/>
      <c r="CE96" s="866"/>
      <c r="CF96" s="866"/>
      <c r="CG96" s="871"/>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30"/>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65"/>
      <c r="BT97" s="866"/>
      <c r="BU97" s="866"/>
      <c r="BV97" s="866"/>
      <c r="BW97" s="866"/>
      <c r="BX97" s="866"/>
      <c r="BY97" s="866"/>
      <c r="BZ97" s="866"/>
      <c r="CA97" s="866"/>
      <c r="CB97" s="866"/>
      <c r="CC97" s="866"/>
      <c r="CD97" s="866"/>
      <c r="CE97" s="866"/>
      <c r="CF97" s="866"/>
      <c r="CG97" s="871"/>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30"/>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65"/>
      <c r="BT98" s="866"/>
      <c r="BU98" s="866"/>
      <c r="BV98" s="866"/>
      <c r="BW98" s="866"/>
      <c r="BX98" s="866"/>
      <c r="BY98" s="866"/>
      <c r="BZ98" s="866"/>
      <c r="CA98" s="866"/>
      <c r="CB98" s="866"/>
      <c r="CC98" s="866"/>
      <c r="CD98" s="866"/>
      <c r="CE98" s="866"/>
      <c r="CF98" s="866"/>
      <c r="CG98" s="871"/>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30"/>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65"/>
      <c r="BT99" s="866"/>
      <c r="BU99" s="866"/>
      <c r="BV99" s="866"/>
      <c r="BW99" s="866"/>
      <c r="BX99" s="866"/>
      <c r="BY99" s="866"/>
      <c r="BZ99" s="866"/>
      <c r="CA99" s="866"/>
      <c r="CB99" s="866"/>
      <c r="CC99" s="866"/>
      <c r="CD99" s="866"/>
      <c r="CE99" s="866"/>
      <c r="CF99" s="866"/>
      <c r="CG99" s="871"/>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30"/>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65"/>
      <c r="BT100" s="866"/>
      <c r="BU100" s="866"/>
      <c r="BV100" s="866"/>
      <c r="BW100" s="866"/>
      <c r="BX100" s="866"/>
      <c r="BY100" s="866"/>
      <c r="BZ100" s="866"/>
      <c r="CA100" s="866"/>
      <c r="CB100" s="866"/>
      <c r="CC100" s="866"/>
      <c r="CD100" s="866"/>
      <c r="CE100" s="866"/>
      <c r="CF100" s="866"/>
      <c r="CG100" s="871"/>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30"/>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65"/>
      <c r="BT101" s="866"/>
      <c r="BU101" s="866"/>
      <c r="BV101" s="866"/>
      <c r="BW101" s="866"/>
      <c r="BX101" s="866"/>
      <c r="BY101" s="866"/>
      <c r="BZ101" s="866"/>
      <c r="CA101" s="866"/>
      <c r="CB101" s="866"/>
      <c r="CC101" s="866"/>
      <c r="CD101" s="866"/>
      <c r="CE101" s="866"/>
      <c r="CF101" s="866"/>
      <c r="CG101" s="871"/>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30"/>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795" t="s">
        <v>401</v>
      </c>
      <c r="BS102" s="796"/>
      <c r="BT102" s="796"/>
      <c r="BU102" s="796"/>
      <c r="BV102" s="796"/>
      <c r="BW102" s="796"/>
      <c r="BX102" s="796"/>
      <c r="BY102" s="796"/>
      <c r="BZ102" s="796"/>
      <c r="CA102" s="796"/>
      <c r="CB102" s="796"/>
      <c r="CC102" s="796"/>
      <c r="CD102" s="796"/>
      <c r="CE102" s="796"/>
      <c r="CF102" s="796"/>
      <c r="CG102" s="797"/>
      <c r="CH102" s="890"/>
      <c r="CI102" s="891"/>
      <c r="CJ102" s="891"/>
      <c r="CK102" s="891"/>
      <c r="CL102" s="892"/>
      <c r="CM102" s="890"/>
      <c r="CN102" s="891"/>
      <c r="CO102" s="891"/>
      <c r="CP102" s="891"/>
      <c r="CQ102" s="892"/>
      <c r="CR102" s="893"/>
      <c r="CS102" s="858"/>
      <c r="CT102" s="858"/>
      <c r="CU102" s="858"/>
      <c r="CV102" s="894"/>
      <c r="CW102" s="893"/>
      <c r="CX102" s="858"/>
      <c r="CY102" s="858"/>
      <c r="CZ102" s="858"/>
      <c r="DA102" s="894"/>
      <c r="DB102" s="893"/>
      <c r="DC102" s="858"/>
      <c r="DD102" s="858"/>
      <c r="DE102" s="858"/>
      <c r="DF102" s="894"/>
      <c r="DG102" s="893"/>
      <c r="DH102" s="858"/>
      <c r="DI102" s="858"/>
      <c r="DJ102" s="858"/>
      <c r="DK102" s="894"/>
      <c r="DL102" s="893"/>
      <c r="DM102" s="858"/>
      <c r="DN102" s="858"/>
      <c r="DO102" s="858"/>
      <c r="DP102" s="894"/>
      <c r="DQ102" s="893"/>
      <c r="DR102" s="858"/>
      <c r="DS102" s="858"/>
      <c r="DT102" s="858"/>
      <c r="DU102" s="894"/>
      <c r="DV102" s="795"/>
      <c r="DW102" s="796"/>
      <c r="DX102" s="796"/>
      <c r="DY102" s="796"/>
      <c r="DZ102" s="917"/>
      <c r="EA102" s="230"/>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8" t="s">
        <v>402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9" t="s">
        <v>403</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8" t="s">
        <v>404</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405</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30" customFormat="1" ht="26.25" customHeight="1" x14ac:dyDescent="0.2">
      <c r="A108" s="920" t="s">
        <v>406</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407</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409</v>
      </c>
      <c r="AB109" s="896"/>
      <c r="AC109" s="896"/>
      <c r="AD109" s="896"/>
      <c r="AE109" s="897"/>
      <c r="AF109" s="895" t="s">
        <v>410</v>
      </c>
      <c r="AG109" s="896"/>
      <c r="AH109" s="896"/>
      <c r="AI109" s="896"/>
      <c r="AJ109" s="897"/>
      <c r="AK109" s="895" t="s">
        <v>294</v>
      </c>
      <c r="AL109" s="896"/>
      <c r="AM109" s="896"/>
      <c r="AN109" s="896"/>
      <c r="AO109" s="897"/>
      <c r="AP109" s="895" t="s">
        <v>411</v>
      </c>
      <c r="AQ109" s="896"/>
      <c r="AR109" s="896"/>
      <c r="AS109" s="896"/>
      <c r="AT109" s="898"/>
      <c r="AU109" s="91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409</v>
      </c>
      <c r="BR109" s="896"/>
      <c r="BS109" s="896"/>
      <c r="BT109" s="896"/>
      <c r="BU109" s="897"/>
      <c r="BV109" s="895" t="s">
        <v>410</v>
      </c>
      <c r="BW109" s="896"/>
      <c r="BX109" s="896"/>
      <c r="BY109" s="896"/>
      <c r="BZ109" s="897"/>
      <c r="CA109" s="895" t="s">
        <v>294</v>
      </c>
      <c r="CB109" s="896"/>
      <c r="CC109" s="896"/>
      <c r="CD109" s="896"/>
      <c r="CE109" s="897"/>
      <c r="CF109" s="916" t="s">
        <v>411</v>
      </c>
      <c r="CG109" s="916"/>
      <c r="CH109" s="916"/>
      <c r="CI109" s="916"/>
      <c r="CJ109" s="916"/>
      <c r="CK109" s="895"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409</v>
      </c>
      <c r="DH109" s="896"/>
      <c r="DI109" s="896"/>
      <c r="DJ109" s="896"/>
      <c r="DK109" s="897"/>
      <c r="DL109" s="895" t="s">
        <v>410</v>
      </c>
      <c r="DM109" s="896"/>
      <c r="DN109" s="896"/>
      <c r="DO109" s="896"/>
      <c r="DP109" s="897"/>
      <c r="DQ109" s="895" t="s">
        <v>294</v>
      </c>
      <c r="DR109" s="896"/>
      <c r="DS109" s="896"/>
      <c r="DT109" s="896"/>
      <c r="DU109" s="897"/>
      <c r="DV109" s="895" t="s">
        <v>411</v>
      </c>
      <c r="DW109" s="896"/>
      <c r="DX109" s="896"/>
      <c r="DY109" s="896"/>
      <c r="DZ109" s="898"/>
    </row>
    <row r="110" spans="1:131" s="230" customFormat="1" ht="26.25" customHeight="1" x14ac:dyDescent="0.2">
      <c r="A110" s="899" t="s">
        <v>413</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5402414</v>
      </c>
      <c r="AB110" s="903"/>
      <c r="AC110" s="903"/>
      <c r="AD110" s="903"/>
      <c r="AE110" s="904"/>
      <c r="AF110" s="905">
        <v>5454649</v>
      </c>
      <c r="AG110" s="903"/>
      <c r="AH110" s="903"/>
      <c r="AI110" s="903"/>
      <c r="AJ110" s="904"/>
      <c r="AK110" s="905">
        <v>4985806</v>
      </c>
      <c r="AL110" s="903"/>
      <c r="AM110" s="903"/>
      <c r="AN110" s="903"/>
      <c r="AO110" s="904"/>
      <c r="AP110" s="906">
        <v>24</v>
      </c>
      <c r="AQ110" s="907"/>
      <c r="AR110" s="907"/>
      <c r="AS110" s="907"/>
      <c r="AT110" s="908"/>
      <c r="AU110" s="909" t="s">
        <v>69</v>
      </c>
      <c r="AV110" s="910"/>
      <c r="AW110" s="910"/>
      <c r="AX110" s="910"/>
      <c r="AY110" s="910"/>
      <c r="AZ110" s="932" t="s">
        <v>414</v>
      </c>
      <c r="BA110" s="900"/>
      <c r="BB110" s="900"/>
      <c r="BC110" s="900"/>
      <c r="BD110" s="900"/>
      <c r="BE110" s="900"/>
      <c r="BF110" s="900"/>
      <c r="BG110" s="900"/>
      <c r="BH110" s="900"/>
      <c r="BI110" s="900"/>
      <c r="BJ110" s="900"/>
      <c r="BK110" s="900"/>
      <c r="BL110" s="900"/>
      <c r="BM110" s="900"/>
      <c r="BN110" s="900"/>
      <c r="BO110" s="900"/>
      <c r="BP110" s="901"/>
      <c r="BQ110" s="933">
        <v>62846267</v>
      </c>
      <c r="BR110" s="934"/>
      <c r="BS110" s="934"/>
      <c r="BT110" s="934"/>
      <c r="BU110" s="934"/>
      <c r="BV110" s="934">
        <v>58137260</v>
      </c>
      <c r="BW110" s="934"/>
      <c r="BX110" s="934"/>
      <c r="BY110" s="934"/>
      <c r="BZ110" s="934"/>
      <c r="CA110" s="934">
        <v>54357620</v>
      </c>
      <c r="CB110" s="934"/>
      <c r="CC110" s="934"/>
      <c r="CD110" s="934"/>
      <c r="CE110" s="934"/>
      <c r="CF110" s="947">
        <v>261.39999999999998</v>
      </c>
      <c r="CG110" s="948"/>
      <c r="CH110" s="948"/>
      <c r="CI110" s="948"/>
      <c r="CJ110" s="948"/>
      <c r="CK110" s="949" t="s">
        <v>415</v>
      </c>
      <c r="CL110" s="950"/>
      <c r="CM110" s="932"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2">
      <c r="A111" s="937" t="s">
        <v>417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418</v>
      </c>
      <c r="BA111" s="926"/>
      <c r="BB111" s="926"/>
      <c r="BC111" s="926"/>
      <c r="BD111" s="926"/>
      <c r="BE111" s="926"/>
      <c r="BF111" s="926"/>
      <c r="BG111" s="926"/>
      <c r="BH111" s="926"/>
      <c r="BI111" s="926"/>
      <c r="BJ111" s="926"/>
      <c r="BK111" s="926"/>
      <c r="BL111" s="926"/>
      <c r="BM111" s="926"/>
      <c r="BN111" s="926"/>
      <c r="BO111" s="926"/>
      <c r="BP111" s="927"/>
      <c r="BQ111" s="928">
        <v>198705</v>
      </c>
      <c r="BR111" s="929"/>
      <c r="BS111" s="929"/>
      <c r="BT111" s="929"/>
      <c r="BU111" s="929"/>
      <c r="BV111" s="929">
        <v>146265</v>
      </c>
      <c r="BW111" s="929"/>
      <c r="BX111" s="929"/>
      <c r="BY111" s="929"/>
      <c r="BZ111" s="929"/>
      <c r="CA111" s="929">
        <v>93825</v>
      </c>
      <c r="CB111" s="929"/>
      <c r="CC111" s="929"/>
      <c r="CD111" s="929"/>
      <c r="CE111" s="929"/>
      <c r="CF111" s="923">
        <v>0.5</v>
      </c>
      <c r="CG111" s="924"/>
      <c r="CH111" s="924"/>
      <c r="CI111" s="924"/>
      <c r="CJ111" s="924"/>
      <c r="CK111" s="951"/>
      <c r="CL111" s="952"/>
      <c r="CM111" s="925" t="s">
        <v>419</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2">
      <c r="A112" s="955" t="s">
        <v>420</v>
      </c>
      <c r="B112" s="956"/>
      <c r="C112" s="926" t="s">
        <v>421</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422</v>
      </c>
      <c r="BA112" s="926"/>
      <c r="BB112" s="926"/>
      <c r="BC112" s="926"/>
      <c r="BD112" s="926"/>
      <c r="BE112" s="926"/>
      <c r="BF112" s="926"/>
      <c r="BG112" s="926"/>
      <c r="BH112" s="926"/>
      <c r="BI112" s="926"/>
      <c r="BJ112" s="926"/>
      <c r="BK112" s="926"/>
      <c r="BL112" s="926"/>
      <c r="BM112" s="926"/>
      <c r="BN112" s="926"/>
      <c r="BO112" s="926"/>
      <c r="BP112" s="927"/>
      <c r="BQ112" s="928">
        <v>18246214</v>
      </c>
      <c r="BR112" s="929"/>
      <c r="BS112" s="929"/>
      <c r="BT112" s="929"/>
      <c r="BU112" s="929"/>
      <c r="BV112" s="929">
        <v>16869252</v>
      </c>
      <c r="BW112" s="929"/>
      <c r="BX112" s="929"/>
      <c r="BY112" s="929"/>
      <c r="BZ112" s="929"/>
      <c r="CA112" s="929">
        <v>16023423</v>
      </c>
      <c r="CB112" s="929"/>
      <c r="CC112" s="929"/>
      <c r="CD112" s="929"/>
      <c r="CE112" s="929"/>
      <c r="CF112" s="923">
        <v>77.099999999999994</v>
      </c>
      <c r="CG112" s="924"/>
      <c r="CH112" s="924"/>
      <c r="CI112" s="924"/>
      <c r="CJ112" s="924"/>
      <c r="CK112" s="951"/>
      <c r="CL112" s="952"/>
      <c r="CM112" s="925" t="s">
        <v>423</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2">
      <c r="A113" s="957"/>
      <c r="B113" s="958"/>
      <c r="C113" s="926" t="s">
        <v>424</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1958123</v>
      </c>
      <c r="AB113" s="941"/>
      <c r="AC113" s="941"/>
      <c r="AD113" s="941"/>
      <c r="AE113" s="942"/>
      <c r="AF113" s="943">
        <v>1957266</v>
      </c>
      <c r="AG113" s="941"/>
      <c r="AH113" s="941"/>
      <c r="AI113" s="941"/>
      <c r="AJ113" s="942"/>
      <c r="AK113" s="943">
        <v>1950195</v>
      </c>
      <c r="AL113" s="941"/>
      <c r="AM113" s="941"/>
      <c r="AN113" s="941"/>
      <c r="AO113" s="942"/>
      <c r="AP113" s="944">
        <v>9.4</v>
      </c>
      <c r="AQ113" s="945"/>
      <c r="AR113" s="945"/>
      <c r="AS113" s="945"/>
      <c r="AT113" s="946"/>
      <c r="AU113" s="911"/>
      <c r="AV113" s="912"/>
      <c r="AW113" s="912"/>
      <c r="AX113" s="912"/>
      <c r="AY113" s="912"/>
      <c r="AZ113" s="925" t="s">
        <v>425</v>
      </c>
      <c r="BA113" s="926"/>
      <c r="BB113" s="926"/>
      <c r="BC113" s="926"/>
      <c r="BD113" s="926"/>
      <c r="BE113" s="926"/>
      <c r="BF113" s="926"/>
      <c r="BG113" s="926"/>
      <c r="BH113" s="926"/>
      <c r="BI113" s="926"/>
      <c r="BJ113" s="926"/>
      <c r="BK113" s="926"/>
      <c r="BL113" s="926"/>
      <c r="BM113" s="926"/>
      <c r="BN113" s="926"/>
      <c r="BO113" s="926"/>
      <c r="BP113" s="927"/>
      <c r="BQ113" s="928" t="s">
        <v>122</v>
      </c>
      <c r="BR113" s="929"/>
      <c r="BS113" s="929"/>
      <c r="BT113" s="929"/>
      <c r="BU113" s="929"/>
      <c r="BV113" s="929" t="s">
        <v>122</v>
      </c>
      <c r="BW113" s="929"/>
      <c r="BX113" s="929"/>
      <c r="BY113" s="929"/>
      <c r="BZ113" s="929"/>
      <c r="CA113" s="929" t="s">
        <v>122</v>
      </c>
      <c r="CB113" s="929"/>
      <c r="CC113" s="929"/>
      <c r="CD113" s="929"/>
      <c r="CE113" s="929"/>
      <c r="CF113" s="923" t="s">
        <v>122</v>
      </c>
      <c r="CG113" s="924"/>
      <c r="CH113" s="924"/>
      <c r="CI113" s="924"/>
      <c r="CJ113" s="924"/>
      <c r="CK113" s="951"/>
      <c r="CL113" s="952"/>
      <c r="CM113" s="925" t="s">
        <v>426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2">
      <c r="A114" s="957"/>
      <c r="B114" s="958"/>
      <c r="C114" s="926" t="s">
        <v>427</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t="s">
        <v>122</v>
      </c>
      <c r="AB114" s="962"/>
      <c r="AC114" s="962"/>
      <c r="AD114" s="962"/>
      <c r="AE114" s="963"/>
      <c r="AF114" s="964" t="s">
        <v>122</v>
      </c>
      <c r="AG114" s="962"/>
      <c r="AH114" s="962"/>
      <c r="AI114" s="962"/>
      <c r="AJ114" s="963"/>
      <c r="AK114" s="964" t="s">
        <v>122</v>
      </c>
      <c r="AL114" s="962"/>
      <c r="AM114" s="962"/>
      <c r="AN114" s="962"/>
      <c r="AO114" s="963"/>
      <c r="AP114" s="965" t="s">
        <v>122</v>
      </c>
      <c r="AQ114" s="966"/>
      <c r="AR114" s="966"/>
      <c r="AS114" s="966"/>
      <c r="AT114" s="967"/>
      <c r="AU114" s="911"/>
      <c r="AV114" s="912"/>
      <c r="AW114" s="912"/>
      <c r="AX114" s="912"/>
      <c r="AY114" s="912"/>
      <c r="AZ114" s="925" t="s">
        <v>428</v>
      </c>
      <c r="BA114" s="926"/>
      <c r="BB114" s="926"/>
      <c r="BC114" s="926"/>
      <c r="BD114" s="926"/>
      <c r="BE114" s="926"/>
      <c r="BF114" s="926"/>
      <c r="BG114" s="926"/>
      <c r="BH114" s="926"/>
      <c r="BI114" s="926"/>
      <c r="BJ114" s="926"/>
      <c r="BK114" s="926"/>
      <c r="BL114" s="926"/>
      <c r="BM114" s="926"/>
      <c r="BN114" s="926"/>
      <c r="BO114" s="926"/>
      <c r="BP114" s="927"/>
      <c r="BQ114" s="928">
        <v>4033960</v>
      </c>
      <c r="BR114" s="929"/>
      <c r="BS114" s="929"/>
      <c r="BT114" s="929"/>
      <c r="BU114" s="929"/>
      <c r="BV114" s="929">
        <v>4011076</v>
      </c>
      <c r="BW114" s="929"/>
      <c r="BX114" s="929"/>
      <c r="BY114" s="929"/>
      <c r="BZ114" s="929"/>
      <c r="CA114" s="929">
        <v>4007743</v>
      </c>
      <c r="CB114" s="929"/>
      <c r="CC114" s="929"/>
      <c r="CD114" s="929"/>
      <c r="CE114" s="929"/>
      <c r="CF114" s="923">
        <v>19.3</v>
      </c>
      <c r="CG114" s="924"/>
      <c r="CH114" s="924"/>
      <c r="CI114" s="924"/>
      <c r="CJ114" s="924"/>
      <c r="CK114" s="951"/>
      <c r="CL114" s="952"/>
      <c r="CM114" s="925" t="s">
        <v>429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2">
      <c r="A115" s="957"/>
      <c r="B115" s="958"/>
      <c r="C115" s="926" t="s">
        <v>430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66307</v>
      </c>
      <c r="AB115" s="941"/>
      <c r="AC115" s="941"/>
      <c r="AD115" s="941"/>
      <c r="AE115" s="942"/>
      <c r="AF115" s="943">
        <v>52783</v>
      </c>
      <c r="AG115" s="941"/>
      <c r="AH115" s="941"/>
      <c r="AI115" s="941"/>
      <c r="AJ115" s="942"/>
      <c r="AK115" s="943">
        <v>52698</v>
      </c>
      <c r="AL115" s="941"/>
      <c r="AM115" s="941"/>
      <c r="AN115" s="941"/>
      <c r="AO115" s="942"/>
      <c r="AP115" s="944">
        <v>0.3</v>
      </c>
      <c r="AQ115" s="945"/>
      <c r="AR115" s="945"/>
      <c r="AS115" s="945"/>
      <c r="AT115" s="946"/>
      <c r="AU115" s="911"/>
      <c r="AV115" s="912"/>
      <c r="AW115" s="912"/>
      <c r="AX115" s="912"/>
      <c r="AY115" s="912"/>
      <c r="AZ115" s="925" t="s">
        <v>431</v>
      </c>
      <c r="BA115" s="926"/>
      <c r="BB115" s="926"/>
      <c r="BC115" s="926"/>
      <c r="BD115" s="926"/>
      <c r="BE115" s="926"/>
      <c r="BF115" s="926"/>
      <c r="BG115" s="926"/>
      <c r="BH115" s="926"/>
      <c r="BI115" s="926"/>
      <c r="BJ115" s="926"/>
      <c r="BK115" s="926"/>
      <c r="BL115" s="926"/>
      <c r="BM115" s="926"/>
      <c r="BN115" s="926"/>
      <c r="BO115" s="926"/>
      <c r="BP115" s="927"/>
      <c r="BQ115" s="928">
        <v>3767</v>
      </c>
      <c r="BR115" s="929"/>
      <c r="BS115" s="929"/>
      <c r="BT115" s="929"/>
      <c r="BU115" s="929"/>
      <c r="BV115" s="929">
        <v>262</v>
      </c>
      <c r="BW115" s="929"/>
      <c r="BX115" s="929"/>
      <c r="BY115" s="929"/>
      <c r="BZ115" s="929"/>
      <c r="CA115" s="929">
        <v>1269</v>
      </c>
      <c r="CB115" s="929"/>
      <c r="CC115" s="929"/>
      <c r="CD115" s="929"/>
      <c r="CE115" s="929"/>
      <c r="CF115" s="923">
        <v>0</v>
      </c>
      <c r="CG115" s="924"/>
      <c r="CH115" s="924"/>
      <c r="CI115" s="924"/>
      <c r="CJ115" s="924"/>
      <c r="CK115" s="951"/>
      <c r="CL115" s="952"/>
      <c r="CM115" s="925" t="s">
        <v>432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2">
      <c r="A116" s="959"/>
      <c r="B116" s="960"/>
      <c r="C116" s="968" t="s">
        <v>433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434</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v>198705</v>
      </c>
      <c r="DH116" s="962"/>
      <c r="DI116" s="962"/>
      <c r="DJ116" s="962"/>
      <c r="DK116" s="963"/>
      <c r="DL116" s="964">
        <v>146265</v>
      </c>
      <c r="DM116" s="962"/>
      <c r="DN116" s="962"/>
      <c r="DO116" s="962"/>
      <c r="DP116" s="963"/>
      <c r="DQ116" s="964">
        <v>93825</v>
      </c>
      <c r="DR116" s="962"/>
      <c r="DS116" s="962"/>
      <c r="DT116" s="962"/>
      <c r="DU116" s="963"/>
      <c r="DV116" s="965">
        <v>0.5</v>
      </c>
      <c r="DW116" s="966"/>
      <c r="DX116" s="966"/>
      <c r="DY116" s="966"/>
      <c r="DZ116" s="967"/>
    </row>
    <row r="117" spans="1:130" s="230" customFormat="1" ht="26.25" customHeight="1" x14ac:dyDescent="0.2">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436</v>
      </c>
      <c r="Z117" s="897"/>
      <c r="AA117" s="981">
        <v>7426844</v>
      </c>
      <c r="AB117" s="982"/>
      <c r="AC117" s="982"/>
      <c r="AD117" s="982"/>
      <c r="AE117" s="983"/>
      <c r="AF117" s="984">
        <v>7464698</v>
      </c>
      <c r="AG117" s="982"/>
      <c r="AH117" s="982"/>
      <c r="AI117" s="982"/>
      <c r="AJ117" s="983"/>
      <c r="AK117" s="984">
        <v>6988699</v>
      </c>
      <c r="AL117" s="982"/>
      <c r="AM117" s="982"/>
      <c r="AN117" s="982"/>
      <c r="AO117" s="983"/>
      <c r="AP117" s="985"/>
      <c r="AQ117" s="986"/>
      <c r="AR117" s="986"/>
      <c r="AS117" s="986"/>
      <c r="AT117" s="987"/>
      <c r="AU117" s="911"/>
      <c r="AV117" s="912"/>
      <c r="AW117" s="912"/>
      <c r="AX117" s="912"/>
      <c r="AY117" s="912"/>
      <c r="AZ117" s="977" t="s">
        <v>437</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2">
      <c r="A118" s="91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409</v>
      </c>
      <c r="AB118" s="896"/>
      <c r="AC118" s="896"/>
      <c r="AD118" s="896"/>
      <c r="AE118" s="897"/>
      <c r="AF118" s="895" t="s">
        <v>410</v>
      </c>
      <c r="AG118" s="896"/>
      <c r="AH118" s="896"/>
      <c r="AI118" s="896"/>
      <c r="AJ118" s="897"/>
      <c r="AK118" s="895" t="s">
        <v>294</v>
      </c>
      <c r="AL118" s="896"/>
      <c r="AM118" s="896"/>
      <c r="AN118" s="896"/>
      <c r="AO118" s="897"/>
      <c r="AP118" s="973" t="s">
        <v>411</v>
      </c>
      <c r="AQ118" s="974"/>
      <c r="AR118" s="974"/>
      <c r="AS118" s="974"/>
      <c r="AT118" s="975"/>
      <c r="AU118" s="911"/>
      <c r="AV118" s="912"/>
      <c r="AW118" s="912"/>
      <c r="AX118" s="912"/>
      <c r="AY118" s="912"/>
      <c r="AZ118" s="976" t="s">
        <v>439</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2">
      <c r="A119" s="1059" t="s">
        <v>415</v>
      </c>
      <c r="B119" s="950"/>
      <c r="C119" s="932"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0" t="s">
        <v>177</v>
      </c>
      <c r="BA119" s="250"/>
      <c r="BB119" s="250"/>
      <c r="BC119" s="250"/>
      <c r="BD119" s="250"/>
      <c r="BE119" s="250"/>
      <c r="BF119" s="250"/>
      <c r="BG119" s="250"/>
      <c r="BH119" s="250"/>
      <c r="BI119" s="250"/>
      <c r="BJ119" s="250"/>
      <c r="BK119" s="250"/>
      <c r="BL119" s="250"/>
      <c r="BM119" s="250"/>
      <c r="BN119" s="250"/>
      <c r="BO119" s="980" t="s">
        <v>441</v>
      </c>
      <c r="BP119" s="1008"/>
      <c r="BQ119" s="1002">
        <v>85328913</v>
      </c>
      <c r="BR119" s="1003"/>
      <c r="BS119" s="1003"/>
      <c r="BT119" s="1003"/>
      <c r="BU119" s="1003"/>
      <c r="BV119" s="1003">
        <v>79164115</v>
      </c>
      <c r="BW119" s="1003"/>
      <c r="BX119" s="1003"/>
      <c r="BY119" s="1003"/>
      <c r="BZ119" s="1003"/>
      <c r="CA119" s="1003">
        <v>74483880</v>
      </c>
      <c r="CB119" s="1003"/>
      <c r="CC119" s="1003"/>
      <c r="CD119" s="1003"/>
      <c r="CE119" s="1003"/>
      <c r="CF119" s="1004"/>
      <c r="CG119" s="1005"/>
      <c r="CH119" s="1005"/>
      <c r="CI119" s="1005"/>
      <c r="CJ119" s="1006"/>
      <c r="CK119" s="953"/>
      <c r="CL119" s="954"/>
      <c r="CM119" s="976" t="s">
        <v>442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2">
      <c r="A120" s="1060"/>
      <c r="B120" s="952"/>
      <c r="C120" s="925" t="s">
        <v>419</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443</v>
      </c>
      <c r="AV120" s="995"/>
      <c r="AW120" s="995"/>
      <c r="AX120" s="995"/>
      <c r="AY120" s="996"/>
      <c r="AZ120" s="932" t="s">
        <v>444</v>
      </c>
      <c r="BA120" s="900"/>
      <c r="BB120" s="900"/>
      <c r="BC120" s="900"/>
      <c r="BD120" s="900"/>
      <c r="BE120" s="900"/>
      <c r="BF120" s="900"/>
      <c r="BG120" s="900"/>
      <c r="BH120" s="900"/>
      <c r="BI120" s="900"/>
      <c r="BJ120" s="900"/>
      <c r="BK120" s="900"/>
      <c r="BL120" s="900"/>
      <c r="BM120" s="900"/>
      <c r="BN120" s="900"/>
      <c r="BO120" s="900"/>
      <c r="BP120" s="901"/>
      <c r="BQ120" s="933">
        <v>9609063</v>
      </c>
      <c r="BR120" s="934"/>
      <c r="BS120" s="934"/>
      <c r="BT120" s="934"/>
      <c r="BU120" s="934"/>
      <c r="BV120" s="934">
        <v>9946772</v>
      </c>
      <c r="BW120" s="934"/>
      <c r="BX120" s="934"/>
      <c r="BY120" s="934"/>
      <c r="BZ120" s="934"/>
      <c r="CA120" s="934">
        <v>10091155</v>
      </c>
      <c r="CB120" s="934"/>
      <c r="CC120" s="934"/>
      <c r="CD120" s="934"/>
      <c r="CE120" s="934"/>
      <c r="CF120" s="947">
        <v>48.5</v>
      </c>
      <c r="CG120" s="948"/>
      <c r="CH120" s="948"/>
      <c r="CI120" s="948"/>
      <c r="CJ120" s="948"/>
      <c r="CK120" s="1009" t="s">
        <v>445</v>
      </c>
      <c r="CL120" s="1010"/>
      <c r="CM120" s="1010"/>
      <c r="CN120" s="1010"/>
      <c r="CO120" s="1011"/>
      <c r="CP120" s="1017" t="s">
        <v>393</v>
      </c>
      <c r="CQ120" s="1018"/>
      <c r="CR120" s="1018"/>
      <c r="CS120" s="1018"/>
      <c r="CT120" s="1018"/>
      <c r="CU120" s="1018"/>
      <c r="CV120" s="1018"/>
      <c r="CW120" s="1018"/>
      <c r="CX120" s="1018"/>
      <c r="CY120" s="1018"/>
      <c r="CZ120" s="1018"/>
      <c r="DA120" s="1018"/>
      <c r="DB120" s="1018"/>
      <c r="DC120" s="1018"/>
      <c r="DD120" s="1018"/>
      <c r="DE120" s="1018"/>
      <c r="DF120" s="1019"/>
      <c r="DG120" s="933">
        <v>15002333</v>
      </c>
      <c r="DH120" s="934"/>
      <c r="DI120" s="934"/>
      <c r="DJ120" s="934"/>
      <c r="DK120" s="934"/>
      <c r="DL120" s="934">
        <v>13891672</v>
      </c>
      <c r="DM120" s="934"/>
      <c r="DN120" s="934"/>
      <c r="DO120" s="934"/>
      <c r="DP120" s="934"/>
      <c r="DQ120" s="934">
        <v>13135593</v>
      </c>
      <c r="DR120" s="934"/>
      <c r="DS120" s="934"/>
      <c r="DT120" s="934"/>
      <c r="DU120" s="934"/>
      <c r="DV120" s="935">
        <v>63.2</v>
      </c>
      <c r="DW120" s="935"/>
      <c r="DX120" s="935"/>
      <c r="DY120" s="935"/>
      <c r="DZ120" s="936"/>
    </row>
    <row r="121" spans="1:130" s="230" customFormat="1" ht="26.25" customHeight="1" x14ac:dyDescent="0.2">
      <c r="A121" s="1060"/>
      <c r="B121" s="952"/>
      <c r="C121" s="977" t="s">
        <v>446</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447</v>
      </c>
      <c r="BA121" s="926"/>
      <c r="BB121" s="926"/>
      <c r="BC121" s="926"/>
      <c r="BD121" s="926"/>
      <c r="BE121" s="926"/>
      <c r="BF121" s="926"/>
      <c r="BG121" s="926"/>
      <c r="BH121" s="926"/>
      <c r="BI121" s="926"/>
      <c r="BJ121" s="926"/>
      <c r="BK121" s="926"/>
      <c r="BL121" s="926"/>
      <c r="BM121" s="926"/>
      <c r="BN121" s="926"/>
      <c r="BO121" s="926"/>
      <c r="BP121" s="927"/>
      <c r="BQ121" s="928">
        <v>163533</v>
      </c>
      <c r="BR121" s="929"/>
      <c r="BS121" s="929"/>
      <c r="BT121" s="929"/>
      <c r="BU121" s="929"/>
      <c r="BV121" s="929">
        <v>191716</v>
      </c>
      <c r="BW121" s="929"/>
      <c r="BX121" s="929"/>
      <c r="BY121" s="929"/>
      <c r="BZ121" s="929"/>
      <c r="CA121" s="929">
        <v>50786</v>
      </c>
      <c r="CB121" s="929"/>
      <c r="CC121" s="929"/>
      <c r="CD121" s="929"/>
      <c r="CE121" s="929"/>
      <c r="CF121" s="923">
        <v>0.2</v>
      </c>
      <c r="CG121" s="924"/>
      <c r="CH121" s="924"/>
      <c r="CI121" s="924"/>
      <c r="CJ121" s="924"/>
      <c r="CK121" s="1012"/>
      <c r="CL121" s="1013"/>
      <c r="CM121" s="1013"/>
      <c r="CN121" s="1013"/>
      <c r="CO121" s="1014"/>
      <c r="CP121" s="1022" t="s">
        <v>394</v>
      </c>
      <c r="CQ121" s="1023"/>
      <c r="CR121" s="1023"/>
      <c r="CS121" s="1023"/>
      <c r="CT121" s="1023"/>
      <c r="CU121" s="1023"/>
      <c r="CV121" s="1023"/>
      <c r="CW121" s="1023"/>
      <c r="CX121" s="1023"/>
      <c r="CY121" s="1023"/>
      <c r="CZ121" s="1023"/>
      <c r="DA121" s="1023"/>
      <c r="DB121" s="1023"/>
      <c r="DC121" s="1023"/>
      <c r="DD121" s="1023"/>
      <c r="DE121" s="1023"/>
      <c r="DF121" s="1024"/>
      <c r="DG121" s="928">
        <v>3228296</v>
      </c>
      <c r="DH121" s="929"/>
      <c r="DI121" s="929"/>
      <c r="DJ121" s="929"/>
      <c r="DK121" s="929"/>
      <c r="DL121" s="929">
        <v>2962000</v>
      </c>
      <c r="DM121" s="929"/>
      <c r="DN121" s="929"/>
      <c r="DO121" s="929"/>
      <c r="DP121" s="929"/>
      <c r="DQ121" s="929">
        <v>2872303</v>
      </c>
      <c r="DR121" s="929"/>
      <c r="DS121" s="929"/>
      <c r="DT121" s="929"/>
      <c r="DU121" s="929"/>
      <c r="DV121" s="930">
        <v>13.8</v>
      </c>
      <c r="DW121" s="930"/>
      <c r="DX121" s="930"/>
      <c r="DY121" s="930"/>
      <c r="DZ121" s="931"/>
    </row>
    <row r="122" spans="1:130" s="230" customFormat="1" ht="26.25" customHeight="1" x14ac:dyDescent="0.2">
      <c r="A122" s="1060"/>
      <c r="B122" s="952"/>
      <c r="C122" s="925" t="s">
        <v>429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448</v>
      </c>
      <c r="BA122" s="968"/>
      <c r="BB122" s="968"/>
      <c r="BC122" s="968"/>
      <c r="BD122" s="968"/>
      <c r="BE122" s="968"/>
      <c r="BF122" s="968"/>
      <c r="BG122" s="968"/>
      <c r="BH122" s="968"/>
      <c r="BI122" s="968"/>
      <c r="BJ122" s="968"/>
      <c r="BK122" s="968"/>
      <c r="BL122" s="968"/>
      <c r="BM122" s="968"/>
      <c r="BN122" s="968"/>
      <c r="BO122" s="968"/>
      <c r="BP122" s="969"/>
      <c r="BQ122" s="1002">
        <v>59265548</v>
      </c>
      <c r="BR122" s="1003"/>
      <c r="BS122" s="1003"/>
      <c r="BT122" s="1003"/>
      <c r="BU122" s="1003"/>
      <c r="BV122" s="1003">
        <v>55351471</v>
      </c>
      <c r="BW122" s="1003"/>
      <c r="BX122" s="1003"/>
      <c r="BY122" s="1003"/>
      <c r="BZ122" s="1003"/>
      <c r="CA122" s="1003">
        <v>51496588</v>
      </c>
      <c r="CB122" s="1003"/>
      <c r="CC122" s="1003"/>
      <c r="CD122" s="1003"/>
      <c r="CE122" s="1003"/>
      <c r="CF122" s="1020">
        <v>247.7</v>
      </c>
      <c r="CG122" s="1021"/>
      <c r="CH122" s="1021"/>
      <c r="CI122" s="1021"/>
      <c r="CJ122" s="1021"/>
      <c r="CK122" s="1012"/>
      <c r="CL122" s="1013"/>
      <c r="CM122" s="1013"/>
      <c r="CN122" s="1013"/>
      <c r="CO122" s="1014"/>
      <c r="CP122" s="1022" t="s">
        <v>391</v>
      </c>
      <c r="CQ122" s="1023"/>
      <c r="CR122" s="1023"/>
      <c r="CS122" s="1023"/>
      <c r="CT122" s="1023"/>
      <c r="CU122" s="1023"/>
      <c r="CV122" s="1023"/>
      <c r="CW122" s="1023"/>
      <c r="CX122" s="1023"/>
      <c r="CY122" s="1023"/>
      <c r="CZ122" s="1023"/>
      <c r="DA122" s="1023"/>
      <c r="DB122" s="1023"/>
      <c r="DC122" s="1023"/>
      <c r="DD122" s="1023"/>
      <c r="DE122" s="1023"/>
      <c r="DF122" s="1024"/>
      <c r="DG122" s="928">
        <v>15585</v>
      </c>
      <c r="DH122" s="929"/>
      <c r="DI122" s="929"/>
      <c r="DJ122" s="929"/>
      <c r="DK122" s="929"/>
      <c r="DL122" s="929">
        <v>15580</v>
      </c>
      <c r="DM122" s="929"/>
      <c r="DN122" s="929"/>
      <c r="DO122" s="929"/>
      <c r="DP122" s="929"/>
      <c r="DQ122" s="929">
        <v>15527</v>
      </c>
      <c r="DR122" s="929"/>
      <c r="DS122" s="929"/>
      <c r="DT122" s="929"/>
      <c r="DU122" s="929"/>
      <c r="DV122" s="930">
        <v>0.1</v>
      </c>
      <c r="DW122" s="930"/>
      <c r="DX122" s="930"/>
      <c r="DY122" s="930"/>
      <c r="DZ122" s="931"/>
    </row>
    <row r="123" spans="1:130" s="230" customFormat="1" ht="26.25" customHeight="1" x14ac:dyDescent="0.2">
      <c r="A123" s="1060"/>
      <c r="B123" s="952"/>
      <c r="C123" s="925" t="s">
        <v>435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v>66307</v>
      </c>
      <c r="AB123" s="962"/>
      <c r="AC123" s="962"/>
      <c r="AD123" s="962"/>
      <c r="AE123" s="963"/>
      <c r="AF123" s="964">
        <v>52783</v>
      </c>
      <c r="AG123" s="962"/>
      <c r="AH123" s="962"/>
      <c r="AI123" s="962"/>
      <c r="AJ123" s="963"/>
      <c r="AK123" s="964">
        <v>52698</v>
      </c>
      <c r="AL123" s="962"/>
      <c r="AM123" s="962"/>
      <c r="AN123" s="962"/>
      <c r="AO123" s="963"/>
      <c r="AP123" s="965">
        <v>0.3</v>
      </c>
      <c r="AQ123" s="966"/>
      <c r="AR123" s="966"/>
      <c r="AS123" s="966"/>
      <c r="AT123" s="967"/>
      <c r="AU123" s="1000"/>
      <c r="AV123" s="1001"/>
      <c r="AW123" s="1001"/>
      <c r="AX123" s="1001"/>
      <c r="AY123" s="1001"/>
      <c r="AZ123" s="250" t="s">
        <v>177</v>
      </c>
      <c r="BA123" s="250"/>
      <c r="BB123" s="250"/>
      <c r="BC123" s="250"/>
      <c r="BD123" s="250"/>
      <c r="BE123" s="250"/>
      <c r="BF123" s="250"/>
      <c r="BG123" s="250"/>
      <c r="BH123" s="250"/>
      <c r="BI123" s="250"/>
      <c r="BJ123" s="250"/>
      <c r="BK123" s="250"/>
      <c r="BL123" s="250"/>
      <c r="BM123" s="250"/>
      <c r="BN123" s="250"/>
      <c r="BO123" s="980" t="s">
        <v>449</v>
      </c>
      <c r="BP123" s="1008"/>
      <c r="BQ123" s="1066">
        <v>69038144</v>
      </c>
      <c r="BR123" s="1067"/>
      <c r="BS123" s="1067"/>
      <c r="BT123" s="1067"/>
      <c r="BU123" s="1067"/>
      <c r="BV123" s="1067">
        <v>65489959</v>
      </c>
      <c r="BW123" s="1067"/>
      <c r="BX123" s="1067"/>
      <c r="BY123" s="1067"/>
      <c r="BZ123" s="1067"/>
      <c r="CA123" s="1067">
        <v>61638529</v>
      </c>
      <c r="CB123" s="1067"/>
      <c r="CC123" s="1067"/>
      <c r="CD123" s="1067"/>
      <c r="CE123" s="1067"/>
      <c r="CF123" s="1004"/>
      <c r="CG123" s="1005"/>
      <c r="CH123" s="1005"/>
      <c r="CI123" s="1005"/>
      <c r="CJ123" s="1006"/>
      <c r="CK123" s="1012"/>
      <c r="CL123" s="1013"/>
      <c r="CM123" s="1013"/>
      <c r="CN123" s="1013"/>
      <c r="CO123" s="1014"/>
      <c r="CP123" s="1022"/>
      <c r="CQ123" s="1023"/>
      <c r="CR123" s="1023"/>
      <c r="CS123" s="1023"/>
      <c r="CT123" s="1023"/>
      <c r="CU123" s="1023"/>
      <c r="CV123" s="1023"/>
      <c r="CW123" s="1023"/>
      <c r="CX123" s="1023"/>
      <c r="CY123" s="1023"/>
      <c r="CZ123" s="1023"/>
      <c r="DA123" s="1023"/>
      <c r="DB123" s="1023"/>
      <c r="DC123" s="1023"/>
      <c r="DD123" s="1023"/>
      <c r="DE123" s="1023"/>
      <c r="DF123" s="1024"/>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230" customFormat="1" ht="26.25" customHeight="1" thickBot="1" x14ac:dyDescent="0.25">
      <c r="A124" s="1060"/>
      <c r="B124" s="952"/>
      <c r="C124" s="925" t="s">
        <v>438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450</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78.7</v>
      </c>
      <c r="BR124" s="1030"/>
      <c r="BS124" s="1030"/>
      <c r="BT124" s="1030"/>
      <c r="BU124" s="1030"/>
      <c r="BV124" s="1030">
        <v>67</v>
      </c>
      <c r="BW124" s="1030"/>
      <c r="BX124" s="1030"/>
      <c r="BY124" s="1030"/>
      <c r="BZ124" s="1030"/>
      <c r="CA124" s="1030">
        <v>61.7</v>
      </c>
      <c r="CB124" s="1030"/>
      <c r="CC124" s="1030"/>
      <c r="CD124" s="1030"/>
      <c r="CE124" s="1030"/>
      <c r="CF124" s="1031"/>
      <c r="CG124" s="1032"/>
      <c r="CH124" s="1032"/>
      <c r="CI124" s="1032"/>
      <c r="CJ124" s="1033"/>
      <c r="CK124" s="1015"/>
      <c r="CL124" s="1015"/>
      <c r="CM124" s="1015"/>
      <c r="CN124" s="1015"/>
      <c r="CO124" s="1016"/>
      <c r="CP124" s="1022" t="s">
        <v>451</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2">
      <c r="A125" s="1060"/>
      <c r="B125" s="952"/>
      <c r="C125" s="925" t="s">
        <v>440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2"/>
      <c r="BR125" s="232"/>
      <c r="BS125" s="232"/>
      <c r="BT125" s="232"/>
      <c r="BU125" s="232"/>
      <c r="BV125" s="232"/>
      <c r="BW125" s="232"/>
      <c r="BX125" s="232"/>
      <c r="BY125" s="232"/>
      <c r="BZ125" s="232"/>
      <c r="CA125" s="232"/>
      <c r="CB125" s="232"/>
      <c r="CC125" s="232"/>
      <c r="CD125" s="232"/>
      <c r="CE125" s="232"/>
      <c r="CF125" s="232"/>
      <c r="CG125" s="232"/>
      <c r="CH125" s="232"/>
      <c r="CI125" s="232"/>
      <c r="CJ125" s="253"/>
      <c r="CK125" s="1025" t="s">
        <v>452</v>
      </c>
      <c r="CL125" s="1010"/>
      <c r="CM125" s="1010"/>
      <c r="CN125" s="1010"/>
      <c r="CO125" s="1011"/>
      <c r="CP125" s="932" t="s">
        <v>453</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5">
      <c r="A126" s="1060"/>
      <c r="B126" s="952"/>
      <c r="C126" s="925" t="s">
        <v>442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4"/>
      <c r="CE126" s="254"/>
      <c r="CF126" s="254"/>
      <c r="CG126" s="232"/>
      <c r="CH126" s="232"/>
      <c r="CI126" s="232"/>
      <c r="CJ126" s="253"/>
      <c r="CK126" s="1026"/>
      <c r="CL126" s="1013"/>
      <c r="CM126" s="1013"/>
      <c r="CN126" s="1013"/>
      <c r="CO126" s="1014"/>
      <c r="CP126" s="925" t="s">
        <v>454</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2">
      <c r="A127" s="1061"/>
      <c r="B127" s="954"/>
      <c r="C127" s="976" t="s">
        <v>455</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456</v>
      </c>
      <c r="AY127" s="1035"/>
      <c r="AZ127" s="1035"/>
      <c r="BA127" s="1035"/>
      <c r="BB127" s="1035"/>
      <c r="BC127" s="1035"/>
      <c r="BD127" s="1035"/>
      <c r="BE127" s="1036"/>
      <c r="BF127" s="1037" t="s">
        <v>457</v>
      </c>
      <c r="BG127" s="1035"/>
      <c r="BH127" s="1035"/>
      <c r="BI127" s="1035"/>
      <c r="BJ127" s="1035"/>
      <c r="BK127" s="1035"/>
      <c r="BL127" s="1036"/>
      <c r="BM127" s="1037" t="s">
        <v>458</v>
      </c>
      <c r="BN127" s="1035"/>
      <c r="BO127" s="1035"/>
      <c r="BP127" s="1035"/>
      <c r="BQ127" s="1035"/>
      <c r="BR127" s="1035"/>
      <c r="BS127" s="1036"/>
      <c r="BT127" s="1037" t="s">
        <v>459</v>
      </c>
      <c r="BU127" s="1035"/>
      <c r="BV127" s="1035"/>
      <c r="BW127" s="1035"/>
      <c r="BX127" s="1035"/>
      <c r="BY127" s="1035"/>
      <c r="BZ127" s="1058"/>
      <c r="CA127" s="232"/>
      <c r="CB127" s="232"/>
      <c r="CC127" s="232"/>
      <c r="CD127" s="254"/>
      <c r="CE127" s="254"/>
      <c r="CF127" s="254"/>
      <c r="CG127" s="232"/>
      <c r="CH127" s="232"/>
      <c r="CI127" s="232"/>
      <c r="CJ127" s="253"/>
      <c r="CK127" s="1026"/>
      <c r="CL127" s="1013"/>
      <c r="CM127" s="1013"/>
      <c r="CN127" s="1013"/>
      <c r="CO127" s="1014"/>
      <c r="CP127" s="925" t="s">
        <v>460</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5">
      <c r="A128" s="1044" t="s">
        <v>461</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462</v>
      </c>
      <c r="X128" s="1046"/>
      <c r="Y128" s="1046"/>
      <c r="Z128" s="1047"/>
      <c r="AA128" s="1048">
        <v>41346</v>
      </c>
      <c r="AB128" s="1049"/>
      <c r="AC128" s="1049"/>
      <c r="AD128" s="1049"/>
      <c r="AE128" s="1050"/>
      <c r="AF128" s="1051">
        <v>49558</v>
      </c>
      <c r="AG128" s="1049"/>
      <c r="AH128" s="1049"/>
      <c r="AI128" s="1049"/>
      <c r="AJ128" s="1050"/>
      <c r="AK128" s="1051">
        <v>65581</v>
      </c>
      <c r="AL128" s="1049"/>
      <c r="AM128" s="1049"/>
      <c r="AN128" s="1049"/>
      <c r="AO128" s="1050"/>
      <c r="AP128" s="1052"/>
      <c r="AQ128" s="1053"/>
      <c r="AR128" s="1053"/>
      <c r="AS128" s="1053"/>
      <c r="AT128" s="1054"/>
      <c r="AU128" s="232"/>
      <c r="AV128" s="232"/>
      <c r="AW128" s="232"/>
      <c r="AX128" s="899" t="s">
        <v>463</v>
      </c>
      <c r="AY128" s="900"/>
      <c r="AZ128" s="900"/>
      <c r="BA128" s="900"/>
      <c r="BB128" s="900"/>
      <c r="BC128" s="900"/>
      <c r="BD128" s="900"/>
      <c r="BE128" s="901"/>
      <c r="BF128" s="1055" t="s">
        <v>122</v>
      </c>
      <c r="BG128" s="1056"/>
      <c r="BH128" s="1056"/>
      <c r="BI128" s="1056"/>
      <c r="BJ128" s="1056"/>
      <c r="BK128" s="1056"/>
      <c r="BL128" s="1057"/>
      <c r="BM128" s="1055">
        <v>12.02</v>
      </c>
      <c r="BN128" s="1056"/>
      <c r="BO128" s="1056"/>
      <c r="BP128" s="1056"/>
      <c r="BQ128" s="1056"/>
      <c r="BR128" s="1056"/>
      <c r="BS128" s="1057"/>
      <c r="BT128" s="1055">
        <v>20</v>
      </c>
      <c r="BU128" s="1056"/>
      <c r="BV128" s="1056"/>
      <c r="BW128" s="1056"/>
      <c r="BX128" s="1056"/>
      <c r="BY128" s="1056"/>
      <c r="BZ128" s="1079"/>
      <c r="CA128" s="254"/>
      <c r="CB128" s="254"/>
      <c r="CC128" s="254"/>
      <c r="CD128" s="254"/>
      <c r="CE128" s="254"/>
      <c r="CF128" s="254"/>
      <c r="CG128" s="232"/>
      <c r="CH128" s="232"/>
      <c r="CI128" s="232"/>
      <c r="CJ128" s="253"/>
      <c r="CK128" s="1027"/>
      <c r="CL128" s="1028"/>
      <c r="CM128" s="1028"/>
      <c r="CN128" s="1028"/>
      <c r="CO128" s="1029"/>
      <c r="CP128" s="1038" t="s">
        <v>464</v>
      </c>
      <c r="CQ128" s="727"/>
      <c r="CR128" s="727"/>
      <c r="CS128" s="727"/>
      <c r="CT128" s="727"/>
      <c r="CU128" s="727"/>
      <c r="CV128" s="727"/>
      <c r="CW128" s="727"/>
      <c r="CX128" s="727"/>
      <c r="CY128" s="727"/>
      <c r="CZ128" s="727"/>
      <c r="DA128" s="727"/>
      <c r="DB128" s="727"/>
      <c r="DC128" s="727"/>
      <c r="DD128" s="727"/>
      <c r="DE128" s="727"/>
      <c r="DF128" s="1039"/>
      <c r="DG128" s="1040">
        <v>3767</v>
      </c>
      <c r="DH128" s="1041"/>
      <c r="DI128" s="1041"/>
      <c r="DJ128" s="1041"/>
      <c r="DK128" s="1041"/>
      <c r="DL128" s="1041">
        <v>262</v>
      </c>
      <c r="DM128" s="1041"/>
      <c r="DN128" s="1041"/>
      <c r="DO128" s="1041"/>
      <c r="DP128" s="1041"/>
      <c r="DQ128" s="1041">
        <v>1269</v>
      </c>
      <c r="DR128" s="1041"/>
      <c r="DS128" s="1041"/>
      <c r="DT128" s="1041"/>
      <c r="DU128" s="1041"/>
      <c r="DV128" s="1042">
        <v>0</v>
      </c>
      <c r="DW128" s="1042"/>
      <c r="DX128" s="1042"/>
      <c r="DY128" s="1042"/>
      <c r="DZ128" s="1043"/>
    </row>
    <row r="129" spans="1:131" s="230" customFormat="1" ht="26.25" customHeight="1" x14ac:dyDescent="0.2">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465</v>
      </c>
      <c r="X129" s="1074"/>
      <c r="Y129" s="1074"/>
      <c r="Z129" s="1075"/>
      <c r="AA129" s="961">
        <v>26142361</v>
      </c>
      <c r="AB129" s="962"/>
      <c r="AC129" s="962"/>
      <c r="AD129" s="962"/>
      <c r="AE129" s="963"/>
      <c r="AF129" s="964">
        <v>25703382</v>
      </c>
      <c r="AG129" s="962"/>
      <c r="AH129" s="962"/>
      <c r="AI129" s="962"/>
      <c r="AJ129" s="963"/>
      <c r="AK129" s="964">
        <v>25979871</v>
      </c>
      <c r="AL129" s="962"/>
      <c r="AM129" s="962"/>
      <c r="AN129" s="962"/>
      <c r="AO129" s="963"/>
      <c r="AP129" s="1076"/>
      <c r="AQ129" s="1077"/>
      <c r="AR129" s="1077"/>
      <c r="AS129" s="1077"/>
      <c r="AT129" s="1078"/>
      <c r="AU129" s="233"/>
      <c r="AV129" s="233"/>
      <c r="AW129" s="233"/>
      <c r="AX129" s="1068" t="s">
        <v>466</v>
      </c>
      <c r="AY129" s="926"/>
      <c r="AZ129" s="926"/>
      <c r="BA129" s="926"/>
      <c r="BB129" s="926"/>
      <c r="BC129" s="926"/>
      <c r="BD129" s="926"/>
      <c r="BE129" s="927"/>
      <c r="BF129" s="1069" t="s">
        <v>122</v>
      </c>
      <c r="BG129" s="1070"/>
      <c r="BH129" s="1070"/>
      <c r="BI129" s="1070"/>
      <c r="BJ129" s="1070"/>
      <c r="BK129" s="1070"/>
      <c r="BL129" s="1071"/>
      <c r="BM129" s="1069">
        <v>17.02</v>
      </c>
      <c r="BN129" s="1070"/>
      <c r="BO129" s="1070"/>
      <c r="BP129" s="1070"/>
      <c r="BQ129" s="1070"/>
      <c r="BR129" s="1070"/>
      <c r="BS129" s="1071"/>
      <c r="BT129" s="1069">
        <v>30</v>
      </c>
      <c r="BU129" s="1070"/>
      <c r="BV129" s="1070"/>
      <c r="BW129" s="1070"/>
      <c r="BX129" s="1070"/>
      <c r="BY129" s="1070"/>
      <c r="BZ129" s="107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3"/>
      <c r="DQ129" s="233"/>
      <c r="DR129" s="233"/>
      <c r="DS129" s="233"/>
      <c r="DT129" s="233"/>
      <c r="DU129" s="233"/>
      <c r="DV129" s="233"/>
      <c r="DW129" s="233"/>
      <c r="DX129" s="233"/>
      <c r="DY129" s="233"/>
      <c r="DZ129" s="233"/>
    </row>
    <row r="130" spans="1:131" s="230" customFormat="1" ht="26.25" customHeight="1" x14ac:dyDescent="0.2">
      <c r="A130" s="937" t="s">
        <v>467</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468</v>
      </c>
      <c r="X130" s="1074"/>
      <c r="Y130" s="1074"/>
      <c r="Z130" s="1075"/>
      <c r="AA130" s="961">
        <v>5465816</v>
      </c>
      <c r="AB130" s="962"/>
      <c r="AC130" s="962"/>
      <c r="AD130" s="962"/>
      <c r="AE130" s="963"/>
      <c r="AF130" s="964">
        <v>5307436</v>
      </c>
      <c r="AG130" s="962"/>
      <c r="AH130" s="962"/>
      <c r="AI130" s="962"/>
      <c r="AJ130" s="963"/>
      <c r="AK130" s="964">
        <v>5186038</v>
      </c>
      <c r="AL130" s="962"/>
      <c r="AM130" s="962"/>
      <c r="AN130" s="962"/>
      <c r="AO130" s="963"/>
      <c r="AP130" s="1076"/>
      <c r="AQ130" s="1077"/>
      <c r="AR130" s="1077"/>
      <c r="AS130" s="1077"/>
      <c r="AT130" s="1078"/>
      <c r="AU130" s="233"/>
      <c r="AV130" s="233"/>
      <c r="AW130" s="233"/>
      <c r="AX130" s="1068" t="s">
        <v>469</v>
      </c>
      <c r="AY130" s="926"/>
      <c r="AZ130" s="926"/>
      <c r="BA130" s="926"/>
      <c r="BB130" s="926"/>
      <c r="BC130" s="926"/>
      <c r="BD130" s="926"/>
      <c r="BE130" s="927"/>
      <c r="BF130" s="1104">
        <v>9.3000000000000007</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470</v>
      </c>
      <c r="X131" s="1111"/>
      <c r="Y131" s="1111"/>
      <c r="Z131" s="1112"/>
      <c r="AA131" s="1007">
        <v>20676545</v>
      </c>
      <c r="AB131" s="989"/>
      <c r="AC131" s="989"/>
      <c r="AD131" s="989"/>
      <c r="AE131" s="990"/>
      <c r="AF131" s="988">
        <v>20395946</v>
      </c>
      <c r="AG131" s="989"/>
      <c r="AH131" s="989"/>
      <c r="AI131" s="989"/>
      <c r="AJ131" s="990"/>
      <c r="AK131" s="988">
        <v>20793833</v>
      </c>
      <c r="AL131" s="989"/>
      <c r="AM131" s="989"/>
      <c r="AN131" s="989"/>
      <c r="AO131" s="990"/>
      <c r="AP131" s="1113"/>
      <c r="AQ131" s="1114"/>
      <c r="AR131" s="1114"/>
      <c r="AS131" s="1114"/>
      <c r="AT131" s="1115"/>
      <c r="AU131" s="233"/>
      <c r="AV131" s="233"/>
      <c r="AW131" s="233"/>
      <c r="AX131" s="1086" t="s">
        <v>471</v>
      </c>
      <c r="AY131" s="727"/>
      <c r="AZ131" s="727"/>
      <c r="BA131" s="727"/>
      <c r="BB131" s="727"/>
      <c r="BC131" s="727"/>
      <c r="BD131" s="727"/>
      <c r="BE131" s="1039"/>
      <c r="BF131" s="1087">
        <v>61.7</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3"/>
      <c r="DQ131" s="233"/>
      <c r="DR131" s="233"/>
      <c r="DS131" s="233"/>
      <c r="DT131" s="233"/>
      <c r="DU131" s="233"/>
      <c r="DV131" s="233"/>
      <c r="DW131" s="233"/>
      <c r="DX131" s="233"/>
      <c r="DY131" s="233"/>
      <c r="DZ131" s="233"/>
    </row>
    <row r="132" spans="1:131" s="230" customFormat="1" ht="26.25" customHeight="1" x14ac:dyDescent="0.2">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9.2843461030000007</v>
      </c>
      <c r="AB132" s="1100"/>
      <c r="AC132" s="1100"/>
      <c r="AD132" s="1100"/>
      <c r="AE132" s="1101"/>
      <c r="AF132" s="1102">
        <v>10.333935970000001</v>
      </c>
      <c r="AG132" s="1100"/>
      <c r="AH132" s="1100"/>
      <c r="AI132" s="1100"/>
      <c r="AJ132" s="1101"/>
      <c r="AK132" s="1102">
        <v>8.3538229820000005</v>
      </c>
      <c r="AL132" s="1100"/>
      <c r="AM132" s="1100"/>
      <c r="AN132" s="1100"/>
      <c r="AO132" s="1101"/>
      <c r="AP132" s="1004"/>
      <c r="AQ132" s="1005"/>
      <c r="AR132" s="1005"/>
      <c r="AS132" s="1005"/>
      <c r="AT132" s="1103"/>
      <c r="AU132" s="256"/>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8.8000000000000007</v>
      </c>
      <c r="AB133" s="1083"/>
      <c r="AC133" s="1083"/>
      <c r="AD133" s="1083"/>
      <c r="AE133" s="1084"/>
      <c r="AF133" s="1082">
        <v>9.1999999999999993</v>
      </c>
      <c r="AG133" s="1083"/>
      <c r="AH133" s="1083"/>
      <c r="AI133" s="1083"/>
      <c r="AJ133" s="1084"/>
      <c r="AK133" s="1082">
        <v>9.3000000000000007</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3"/>
      <c r="DQ133" s="233"/>
      <c r="DR133" s="233"/>
      <c r="DS133" s="233"/>
      <c r="DT133" s="233"/>
      <c r="DU133" s="233"/>
      <c r="DV133" s="233"/>
      <c r="DW133" s="233"/>
      <c r="DX133" s="233"/>
      <c r="DY133" s="233"/>
      <c r="DZ133" s="233"/>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3"/>
      <c r="AV134" s="233"/>
      <c r="AW134" s="233"/>
      <c r="AX134" s="233"/>
      <c r="AY134" s="233"/>
      <c r="AZ134" s="233"/>
      <c r="BA134" s="233"/>
      <c r="BB134" s="233"/>
      <c r="BC134" s="233"/>
      <c r="BD134" s="233"/>
      <c r="BE134" s="233"/>
      <c r="BF134" s="233"/>
      <c r="BG134" s="233"/>
      <c r="BH134" s="233"/>
      <c r="BI134" s="233"/>
      <c r="BJ134" s="233"/>
      <c r="BK134" s="233"/>
      <c r="BL134" s="233"/>
      <c r="BM134" s="233"/>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3"/>
      <c r="DQ134" s="233"/>
      <c r="DR134" s="233"/>
      <c r="DS134" s="233"/>
      <c r="DT134" s="233"/>
      <c r="DU134" s="233"/>
      <c r="DV134" s="233"/>
      <c r="DW134" s="233"/>
      <c r="DX134" s="233"/>
      <c r="DY134" s="233"/>
      <c r="DZ134" s="233"/>
      <c r="EA134" s="230"/>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QUcft4cu+KVCQO7Uk2y3qoGO6qYzW0RJr8KoO8oU9/GvmbOF+7NA8o04e/09W1AZc1Y4uFFQP6HE6UCyiQ4A1w==" saltValue="/lrANzBvfIjxRNiQN6D9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9" customWidth="1"/>
    <col min="121" max="121" width="0" style="258" hidden="1" customWidth="1"/>
    <col min="122" max="16384" width="9" style="258" hidden="1"/>
  </cols>
  <sheetData>
    <row r="1" spans="1:120" ht="13.2"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8"/>
    </row>
    <row r="17" spans="119:120" ht="13.2" x14ac:dyDescent="0.2">
      <c r="DP17" s="258"/>
    </row>
    <row r="18" spans="119:120" ht="13.2" x14ac:dyDescent="0.2"/>
    <row r="19" spans="119:120" ht="13.2" x14ac:dyDescent="0.2"/>
    <row r="20" spans="119:120" ht="13.2" x14ac:dyDescent="0.2">
      <c r="DO20" s="258"/>
      <c r="DP20" s="258"/>
    </row>
    <row r="21" spans="119:120" ht="13.2" x14ac:dyDescent="0.2">
      <c r="DP21" s="258"/>
    </row>
    <row r="22" spans="119:120" ht="13.2" x14ac:dyDescent="0.2"/>
    <row r="23" spans="119:120" ht="13.2" x14ac:dyDescent="0.2">
      <c r="DO23" s="258"/>
      <c r="DP23" s="258"/>
    </row>
    <row r="24" spans="119:120" ht="13.2" x14ac:dyDescent="0.2">
      <c r="DP24" s="258"/>
    </row>
    <row r="25" spans="119:120" ht="13.2" x14ac:dyDescent="0.2">
      <c r="DP25" s="258"/>
    </row>
    <row r="26" spans="119:120" ht="13.2" x14ac:dyDescent="0.2">
      <c r="DO26" s="258"/>
      <c r="DP26" s="258"/>
    </row>
    <row r="27" spans="119:120" ht="13.2" x14ac:dyDescent="0.2"/>
    <row r="28" spans="119:120" ht="13.2" x14ac:dyDescent="0.2">
      <c r="DO28" s="258"/>
      <c r="DP28" s="258"/>
    </row>
    <row r="29" spans="119:120" ht="13.2" x14ac:dyDescent="0.2">
      <c r="DP29" s="258"/>
    </row>
    <row r="30" spans="119:120" ht="13.2" x14ac:dyDescent="0.2"/>
    <row r="31" spans="119:120" ht="13.2" x14ac:dyDescent="0.2">
      <c r="DO31" s="258"/>
      <c r="DP31" s="258"/>
    </row>
    <row r="32" spans="119:120" ht="13.2" x14ac:dyDescent="0.2"/>
    <row r="33" spans="98:120" ht="13.2" x14ac:dyDescent="0.2">
      <c r="DO33" s="258"/>
      <c r="DP33" s="258"/>
    </row>
    <row r="34" spans="98:120" ht="13.2" x14ac:dyDescent="0.2">
      <c r="DM34" s="258"/>
    </row>
    <row r="35" spans="98:120" ht="13.2" x14ac:dyDescent="0.2">
      <c r="CT35" s="258"/>
      <c r="CU35" s="258"/>
      <c r="CV35" s="258"/>
      <c r="CY35" s="258"/>
      <c r="CZ35" s="258"/>
      <c r="DA35" s="258"/>
      <c r="DD35" s="258"/>
      <c r="DE35" s="258"/>
      <c r="DF35" s="258"/>
      <c r="DI35" s="258"/>
      <c r="DJ35" s="258"/>
      <c r="DK35" s="258"/>
      <c r="DM35" s="258"/>
      <c r="DN35" s="258"/>
      <c r="DO35" s="258"/>
      <c r="DP35" s="258"/>
    </row>
    <row r="36" spans="98:120" ht="13.2" x14ac:dyDescent="0.2"/>
    <row r="37" spans="98:120" ht="13.2" x14ac:dyDescent="0.2">
      <c r="CW37" s="258"/>
      <c r="DB37" s="258"/>
      <c r="DG37" s="258"/>
      <c r="DL37" s="258"/>
      <c r="DP37" s="258"/>
    </row>
    <row r="38" spans="98:120" ht="13.2"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8"/>
      <c r="DO49" s="258"/>
      <c r="DP49" s="25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8"/>
      <c r="CS63" s="258"/>
      <c r="CX63" s="258"/>
      <c r="DC63" s="258"/>
      <c r="DH63" s="258"/>
    </row>
    <row r="64" spans="22:120" ht="13.2" x14ac:dyDescent="0.2">
      <c r="V64" s="258"/>
    </row>
    <row r="65" spans="15:120" ht="13.2"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2" x14ac:dyDescent="0.2">
      <c r="Q66" s="258"/>
      <c r="S66" s="258"/>
      <c r="U66" s="258"/>
      <c r="DM66" s="258"/>
    </row>
    <row r="67" spans="15:120" ht="13.2"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2" x14ac:dyDescent="0.2"/>
    <row r="69" spans="15:120" ht="13.2" x14ac:dyDescent="0.2"/>
    <row r="70" spans="15:120" ht="13.2" x14ac:dyDescent="0.2"/>
    <row r="71" spans="15:120" ht="13.2" x14ac:dyDescent="0.2"/>
    <row r="72" spans="15:120" ht="13.2" x14ac:dyDescent="0.2">
      <c r="DP72" s="258"/>
    </row>
    <row r="73" spans="15:120" ht="13.2" x14ac:dyDescent="0.2">
      <c r="DP73" s="25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8"/>
      <c r="CX96" s="258"/>
      <c r="DC96" s="258"/>
      <c r="DH96" s="258"/>
    </row>
    <row r="97" spans="24:120" ht="13.2" x14ac:dyDescent="0.2">
      <c r="CS97" s="258"/>
      <c r="CX97" s="258"/>
      <c r="DC97" s="258"/>
      <c r="DH97" s="258"/>
      <c r="DP97" s="259" t="s">
        <v>475</v>
      </c>
    </row>
    <row r="98" spans="24:120" ht="13.2" hidden="1" x14ac:dyDescent="0.2">
      <c r="CS98" s="258"/>
      <c r="CX98" s="258"/>
      <c r="DC98" s="258"/>
      <c r="DH98" s="258"/>
    </row>
    <row r="99" spans="24:120" ht="13.2"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2" hidden="1" x14ac:dyDescent="0.2">
      <c r="CT103" s="258"/>
      <c r="CV103" s="258"/>
      <c r="CW103" s="258"/>
      <c r="CY103" s="258"/>
      <c r="DA103" s="258"/>
      <c r="DB103" s="258"/>
      <c r="DD103" s="258"/>
      <c r="DF103" s="258"/>
      <c r="DG103" s="258"/>
      <c r="DI103" s="258"/>
      <c r="DK103" s="258"/>
      <c r="DL103" s="258"/>
      <c r="DM103" s="258"/>
      <c r="DN103" s="258"/>
      <c r="DO103" s="258"/>
      <c r="DP103" s="258"/>
    </row>
    <row r="104" spans="24:120" ht="13.2"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REqpHEvK9Ibut2X3pyaY9uxhP01tVIc+ncJLFt3Fq7uuMj/V9Af0vsSg4H9siYMqWLBI80epioTW/PIoOXegGQ==" saltValue="zrm3jhqXJVweCtM79N6r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row r="3" spans="2:116" ht="13.2" x14ac:dyDescent="0.2"/>
    <row r="4" spans="2:116" ht="13.2"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2"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2" x14ac:dyDescent="0.2"/>
    <row r="20" spans="9:116" ht="13.2" x14ac:dyDescent="0.2"/>
    <row r="21" spans="9:116" ht="13.2" x14ac:dyDescent="0.2">
      <c r="DL21" s="258"/>
    </row>
    <row r="22" spans="9:116" ht="13.2" x14ac:dyDescent="0.2">
      <c r="DI22" s="258"/>
      <c r="DJ22" s="258"/>
      <c r="DK22" s="258"/>
      <c r="DL22" s="258"/>
    </row>
    <row r="23" spans="9:116" ht="13.2" x14ac:dyDescent="0.2">
      <c r="CY23" s="258"/>
      <c r="CZ23" s="258"/>
      <c r="DA23" s="258"/>
      <c r="DB23" s="258"/>
      <c r="DC23" s="258"/>
      <c r="DD23" s="258"/>
      <c r="DE23" s="258"/>
      <c r="DF23" s="258"/>
      <c r="DG23" s="258"/>
      <c r="DH23" s="258"/>
      <c r="DI23" s="258"/>
      <c r="DJ23" s="258"/>
      <c r="DK23" s="258"/>
      <c r="DL23" s="25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8"/>
      <c r="DA35" s="258"/>
      <c r="DB35" s="258"/>
      <c r="DC35" s="258"/>
      <c r="DD35" s="258"/>
      <c r="DE35" s="258"/>
      <c r="DF35" s="258"/>
      <c r="DG35" s="258"/>
      <c r="DH35" s="258"/>
      <c r="DI35" s="258"/>
      <c r="DJ35" s="258"/>
      <c r="DK35" s="258"/>
      <c r="DL35" s="258"/>
    </row>
    <row r="36" spans="15:116" ht="13.2" x14ac:dyDescent="0.2"/>
    <row r="37" spans="15:116" ht="13.2" x14ac:dyDescent="0.2">
      <c r="DL37" s="258"/>
    </row>
    <row r="38" spans="15:116" ht="13.2" x14ac:dyDescent="0.2">
      <c r="DI38" s="258"/>
      <c r="DJ38" s="258"/>
      <c r="DK38" s="258"/>
      <c r="DL38" s="258"/>
    </row>
    <row r="39" spans="15:116" ht="13.2" x14ac:dyDescent="0.2"/>
    <row r="40" spans="15:116" ht="13.2" x14ac:dyDescent="0.2"/>
    <row r="41" spans="15:116" ht="13.2" x14ac:dyDescent="0.2"/>
    <row r="42" spans="15:116" ht="13.2" x14ac:dyDescent="0.2"/>
    <row r="43" spans="15:116" ht="13.2"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2" x14ac:dyDescent="0.2">
      <c r="DL44" s="258"/>
    </row>
    <row r="45" spans="15:116" ht="13.2" x14ac:dyDescent="0.2"/>
    <row r="46" spans="15:116" ht="13.2" x14ac:dyDescent="0.2">
      <c r="DA46" s="258"/>
      <c r="DB46" s="258"/>
      <c r="DC46" s="258"/>
      <c r="DD46" s="258"/>
      <c r="DE46" s="258"/>
      <c r="DF46" s="258"/>
      <c r="DG46" s="258"/>
      <c r="DH46" s="258"/>
      <c r="DI46" s="258"/>
      <c r="DJ46" s="258"/>
      <c r="DK46" s="258"/>
      <c r="DL46" s="258"/>
    </row>
    <row r="47" spans="15:116" ht="13.2" x14ac:dyDescent="0.2"/>
    <row r="48" spans="15:116" ht="13.2" x14ac:dyDescent="0.2"/>
    <row r="49" spans="104:116" ht="13.2" x14ac:dyDescent="0.2"/>
    <row r="50" spans="104:116" ht="13.2" x14ac:dyDescent="0.2">
      <c r="CZ50" s="258"/>
      <c r="DA50" s="258"/>
      <c r="DB50" s="258"/>
      <c r="DC50" s="258"/>
      <c r="DD50" s="258"/>
      <c r="DE50" s="258"/>
      <c r="DF50" s="258"/>
      <c r="DG50" s="258"/>
      <c r="DH50" s="258"/>
      <c r="DI50" s="258"/>
      <c r="DJ50" s="258"/>
      <c r="DK50" s="258"/>
      <c r="DL50" s="258"/>
    </row>
    <row r="51" spans="104:116" ht="13.2" x14ac:dyDescent="0.2"/>
    <row r="52" spans="104:116" ht="13.2" x14ac:dyDescent="0.2"/>
    <row r="53" spans="104:116" ht="13.2" x14ac:dyDescent="0.2">
      <c r="DL53" s="25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8"/>
      <c r="DD67" s="258"/>
      <c r="DE67" s="258"/>
      <c r="DF67" s="258"/>
      <c r="DG67" s="258"/>
      <c r="DH67" s="258"/>
      <c r="DI67" s="258"/>
      <c r="DJ67" s="258"/>
      <c r="DK67" s="258"/>
      <c r="DL67" s="25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JKRUdMhuggMFYaRGVumLn9vRShGFJ9Ta/Fe4B/kf9ymXKqV4eV5yPV2Df64mSoIVXmgu3ANCzrfeNMyqH9yRQ==" saltValue="iU0zTvtrz+RX32/lb0nwT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476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477</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7" t="s">
        <v>478</v>
      </c>
      <c r="AP7" s="271"/>
      <c r="AQ7" s="272" t="s">
        <v>479</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8"/>
      <c r="AP8" s="277" t="s">
        <v>480</v>
      </c>
      <c r="AQ8" s="278" t="s">
        <v>481</v>
      </c>
      <c r="AR8" s="279" t="s">
        <v>482</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9" t="s">
        <v>483</v>
      </c>
      <c r="AL9" s="1120"/>
      <c r="AM9" s="1120"/>
      <c r="AN9" s="1121"/>
      <c r="AO9" s="280">
        <v>5641765</v>
      </c>
      <c r="AP9" s="280">
        <v>61999</v>
      </c>
      <c r="AQ9" s="281">
        <v>66486</v>
      </c>
      <c r="AR9" s="282">
        <v>-6.7</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9" t="s">
        <v>484</v>
      </c>
      <c r="AL10" s="1120"/>
      <c r="AM10" s="1120"/>
      <c r="AN10" s="1121"/>
      <c r="AO10" s="283">
        <v>16392</v>
      </c>
      <c r="AP10" s="283">
        <v>180</v>
      </c>
      <c r="AQ10" s="284">
        <v>6147</v>
      </c>
      <c r="AR10" s="285">
        <v>-97.1</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9" t="s">
        <v>485</v>
      </c>
      <c r="AL11" s="1120"/>
      <c r="AM11" s="1120"/>
      <c r="AN11" s="1121"/>
      <c r="AO11" s="283" t="s">
        <v>486</v>
      </c>
      <c r="AP11" s="283" t="s">
        <v>486</v>
      </c>
      <c r="AQ11" s="284">
        <v>1219</v>
      </c>
      <c r="AR11" s="285" t="s">
        <v>486</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9" t="s">
        <v>487</v>
      </c>
      <c r="AL12" s="1120"/>
      <c r="AM12" s="1120"/>
      <c r="AN12" s="1121"/>
      <c r="AO12" s="283" t="s">
        <v>486</v>
      </c>
      <c r="AP12" s="283" t="s">
        <v>486</v>
      </c>
      <c r="AQ12" s="284">
        <v>9</v>
      </c>
      <c r="AR12" s="285" t="s">
        <v>486</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9" t="s">
        <v>488</v>
      </c>
      <c r="AL13" s="1120"/>
      <c r="AM13" s="1120"/>
      <c r="AN13" s="1121"/>
      <c r="AO13" s="283" t="s">
        <v>486</v>
      </c>
      <c r="AP13" s="283" t="s">
        <v>486</v>
      </c>
      <c r="AQ13" s="284">
        <v>2955</v>
      </c>
      <c r="AR13" s="285" t="s">
        <v>486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9" t="s">
        <v>489</v>
      </c>
      <c r="AL14" s="1120"/>
      <c r="AM14" s="1120"/>
      <c r="AN14" s="1121"/>
      <c r="AO14" s="283">
        <v>77291</v>
      </c>
      <c r="AP14" s="283">
        <v>849</v>
      </c>
      <c r="AQ14" s="284">
        <v>1434</v>
      </c>
      <c r="AR14" s="285">
        <v>-40.799999999999997</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2" t="s">
        <v>490</v>
      </c>
      <c r="AL15" s="1123"/>
      <c r="AM15" s="1123"/>
      <c r="AN15" s="1124"/>
      <c r="AO15" s="283">
        <v>-363479</v>
      </c>
      <c r="AP15" s="283">
        <v>-3994</v>
      </c>
      <c r="AQ15" s="284">
        <v>-3102</v>
      </c>
      <c r="AR15" s="285">
        <v>28.8</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22" t="s">
        <v>177</v>
      </c>
      <c r="AL16" s="1123"/>
      <c r="AM16" s="1123"/>
      <c r="AN16" s="1124"/>
      <c r="AO16" s="283">
        <v>5371969</v>
      </c>
      <c r="AP16" s="283">
        <v>59035</v>
      </c>
      <c r="AQ16" s="284">
        <v>75147</v>
      </c>
      <c r="AR16" s="285">
        <v>-21.4</v>
      </c>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491</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492</v>
      </c>
      <c r="AP20" s="292" t="s">
        <v>493</v>
      </c>
      <c r="AQ20" s="293" t="s">
        <v>494</v>
      </c>
      <c r="AR20" s="294"/>
    </row>
    <row r="21" spans="1:46" s="300" customFormat="1" ht="13.2"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5" t="s">
        <v>495</v>
      </c>
      <c r="AL21" s="1126"/>
      <c r="AM21" s="1126"/>
      <c r="AN21" s="1127"/>
      <c r="AO21" s="296">
        <v>7.01</v>
      </c>
      <c r="AP21" s="297">
        <v>6.62</v>
      </c>
      <c r="AQ21" s="298">
        <v>0.39</v>
      </c>
      <c r="AR21" s="266"/>
      <c r="AS21" s="299"/>
      <c r="AT21" s="295"/>
    </row>
    <row r="22" spans="1:46" s="300" customFormat="1" ht="13.2"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5" t="s">
        <v>496</v>
      </c>
      <c r="AL22" s="1126"/>
      <c r="AM22" s="1126"/>
      <c r="AN22" s="1127"/>
      <c r="AO22" s="301">
        <v>96.1</v>
      </c>
      <c r="AP22" s="302">
        <v>98.3</v>
      </c>
      <c r="AQ22" s="303">
        <v>-2.2000000000000002</v>
      </c>
      <c r="AR22" s="287"/>
      <c r="AS22" s="299"/>
      <c r="AT22" s="295"/>
    </row>
    <row r="23" spans="1:46" s="300" customFormat="1" ht="13.2"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2"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6"/>
    </row>
    <row r="27" spans="1:46" ht="13.2" x14ac:dyDescent="0.2">
      <c r="A27" s="308"/>
      <c r="AO27" s="261"/>
      <c r="AP27" s="261"/>
      <c r="AQ27" s="261"/>
      <c r="AR27" s="261"/>
      <c r="AS27" s="261"/>
      <c r="AT27" s="261"/>
    </row>
    <row r="28" spans="1:46" ht="16.2" x14ac:dyDescent="0.2">
      <c r="A28" s="262" t="s">
        <v>498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499</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7" t="s">
        <v>478</v>
      </c>
      <c r="AP30" s="271"/>
      <c r="AQ30" s="272" t="s">
        <v>479</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8"/>
      <c r="AP31" s="277" t="s">
        <v>480</v>
      </c>
      <c r="AQ31" s="278" t="s">
        <v>481</v>
      </c>
      <c r="AR31" s="279" t="s">
        <v>482</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3" t="s">
        <v>500</v>
      </c>
      <c r="AL32" s="1134"/>
      <c r="AM32" s="1134"/>
      <c r="AN32" s="1135"/>
      <c r="AO32" s="311">
        <v>4985806</v>
      </c>
      <c r="AP32" s="311">
        <v>54791</v>
      </c>
      <c r="AQ32" s="312">
        <v>34847</v>
      </c>
      <c r="AR32" s="313">
        <v>57.2</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3" t="s">
        <v>501</v>
      </c>
      <c r="AL33" s="1134"/>
      <c r="AM33" s="1134"/>
      <c r="AN33" s="1135"/>
      <c r="AO33" s="311" t="s">
        <v>486</v>
      </c>
      <c r="AP33" s="311" t="s">
        <v>486</v>
      </c>
      <c r="AQ33" s="312" t="s">
        <v>486</v>
      </c>
      <c r="AR33" s="313" t="s">
        <v>486</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3" t="s">
        <v>502</v>
      </c>
      <c r="AL34" s="1134"/>
      <c r="AM34" s="1134"/>
      <c r="AN34" s="1135"/>
      <c r="AO34" s="311" t="s">
        <v>486</v>
      </c>
      <c r="AP34" s="311" t="s">
        <v>486</v>
      </c>
      <c r="AQ34" s="312">
        <v>5</v>
      </c>
      <c r="AR34" s="313" t="s">
        <v>486</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3" t="s">
        <v>503</v>
      </c>
      <c r="AL35" s="1134"/>
      <c r="AM35" s="1134"/>
      <c r="AN35" s="1135"/>
      <c r="AO35" s="311">
        <v>1950195</v>
      </c>
      <c r="AP35" s="311">
        <v>21431</v>
      </c>
      <c r="AQ35" s="312">
        <v>8260</v>
      </c>
      <c r="AR35" s="313">
        <v>159.5</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3" t="s">
        <v>504</v>
      </c>
      <c r="AL36" s="1134"/>
      <c r="AM36" s="1134"/>
      <c r="AN36" s="1135"/>
      <c r="AO36" s="311" t="s">
        <v>486</v>
      </c>
      <c r="AP36" s="311" t="s">
        <v>486</v>
      </c>
      <c r="AQ36" s="312">
        <v>1689</v>
      </c>
      <c r="AR36" s="313" t="s">
        <v>486</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3" t="s">
        <v>505</v>
      </c>
      <c r="AL37" s="1134"/>
      <c r="AM37" s="1134"/>
      <c r="AN37" s="1135"/>
      <c r="AO37" s="311">
        <v>52698</v>
      </c>
      <c r="AP37" s="311">
        <v>579</v>
      </c>
      <c r="AQ37" s="312">
        <v>748</v>
      </c>
      <c r="AR37" s="313">
        <v>-22.6</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6" t="s">
        <v>506</v>
      </c>
      <c r="AL38" s="1137"/>
      <c r="AM38" s="1137"/>
      <c r="AN38" s="1138"/>
      <c r="AO38" s="314" t="s">
        <v>486</v>
      </c>
      <c r="AP38" s="314" t="s">
        <v>486</v>
      </c>
      <c r="AQ38" s="315">
        <v>1</v>
      </c>
      <c r="AR38" s="303" t="s">
        <v>486</v>
      </c>
      <c r="AS38" s="310"/>
    </row>
    <row r="39" spans="1:46"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6" t="s">
        <v>507</v>
      </c>
      <c r="AL39" s="1137"/>
      <c r="AM39" s="1137"/>
      <c r="AN39" s="1138"/>
      <c r="AO39" s="311">
        <v>-65581</v>
      </c>
      <c r="AP39" s="311">
        <v>-721</v>
      </c>
      <c r="AQ39" s="312">
        <v>-5762</v>
      </c>
      <c r="AR39" s="313">
        <v>-87.5</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3" t="s">
        <v>508</v>
      </c>
      <c r="AL40" s="1134"/>
      <c r="AM40" s="1134"/>
      <c r="AN40" s="1135"/>
      <c r="AO40" s="311">
        <v>-5186038</v>
      </c>
      <c r="AP40" s="311">
        <v>-56991</v>
      </c>
      <c r="AQ40" s="312">
        <v>-27609</v>
      </c>
      <c r="AR40" s="313">
        <v>106.4</v>
      </c>
      <c r="AS40" s="310"/>
    </row>
    <row r="41" spans="1:46"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9" t="s">
        <v>287</v>
      </c>
      <c r="AL41" s="1140"/>
      <c r="AM41" s="1140"/>
      <c r="AN41" s="1141"/>
      <c r="AO41" s="311">
        <v>1737080</v>
      </c>
      <c r="AP41" s="311">
        <v>19089</v>
      </c>
      <c r="AQ41" s="312">
        <v>12179</v>
      </c>
      <c r="AR41" s="313">
        <v>56.7</v>
      </c>
      <c r="AS41" s="310"/>
    </row>
    <row r="42" spans="1:46"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ht="13.2"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2"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509</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510</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8" t="s">
        <v>478</v>
      </c>
      <c r="AN49" s="1130" t="s">
        <v>511</v>
      </c>
      <c r="AO49" s="1131"/>
      <c r="AP49" s="1131"/>
      <c r="AQ49" s="1131"/>
      <c r="AR49" s="1132"/>
    </row>
    <row r="50" spans="1:4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9"/>
      <c r="AN50" s="327" t="s">
        <v>512</v>
      </c>
      <c r="AO50" s="328" t="s">
        <v>513</v>
      </c>
      <c r="AP50" s="329" t="s">
        <v>514</v>
      </c>
      <c r="AQ50" s="330" t="s">
        <v>515</v>
      </c>
      <c r="AR50" s="331" t="s">
        <v>516</v>
      </c>
    </row>
    <row r="51" spans="1:4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517</v>
      </c>
      <c r="AL51" s="324"/>
      <c r="AM51" s="332">
        <v>7582610</v>
      </c>
      <c r="AN51" s="333">
        <v>81636</v>
      </c>
      <c r="AO51" s="334">
        <v>26.6</v>
      </c>
      <c r="AP51" s="335">
        <v>45588</v>
      </c>
      <c r="AQ51" s="336">
        <v>8.6999999999999993</v>
      </c>
      <c r="AR51" s="337">
        <v>17.899999999999999</v>
      </c>
    </row>
    <row r="52" spans="1:4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518</v>
      </c>
      <c r="AM52" s="340">
        <v>3816279</v>
      </c>
      <c r="AN52" s="341">
        <v>41087</v>
      </c>
      <c r="AO52" s="342">
        <v>-1.7</v>
      </c>
      <c r="AP52" s="343">
        <v>24150</v>
      </c>
      <c r="AQ52" s="344">
        <v>3.4</v>
      </c>
      <c r="AR52" s="345">
        <v>-5.0999999999999996</v>
      </c>
    </row>
    <row r="53" spans="1:4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519</v>
      </c>
      <c r="AL53" s="324"/>
      <c r="AM53" s="332">
        <v>10911999</v>
      </c>
      <c r="AN53" s="333">
        <v>118186</v>
      </c>
      <c r="AO53" s="334">
        <v>44.8</v>
      </c>
      <c r="AP53" s="335">
        <v>45483</v>
      </c>
      <c r="AQ53" s="336">
        <v>-0.2</v>
      </c>
      <c r="AR53" s="337">
        <v>45</v>
      </c>
    </row>
    <row r="54" spans="1:4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518</v>
      </c>
      <c r="AM54" s="340">
        <v>6725825</v>
      </c>
      <c r="AN54" s="341">
        <v>72846</v>
      </c>
      <c r="AO54" s="342">
        <v>77.3</v>
      </c>
      <c r="AP54" s="343">
        <v>24241</v>
      </c>
      <c r="AQ54" s="344">
        <v>0.4</v>
      </c>
      <c r="AR54" s="345">
        <v>76.900000000000006</v>
      </c>
    </row>
    <row r="55" spans="1:4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520</v>
      </c>
      <c r="AL55" s="324"/>
      <c r="AM55" s="332">
        <v>6721109</v>
      </c>
      <c r="AN55" s="333">
        <v>73231</v>
      </c>
      <c r="AO55" s="334">
        <v>-38</v>
      </c>
      <c r="AP55" s="335">
        <v>45945</v>
      </c>
      <c r="AQ55" s="336">
        <v>1</v>
      </c>
      <c r="AR55" s="337">
        <v>-39</v>
      </c>
    </row>
    <row r="56" spans="1:4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518</v>
      </c>
      <c r="AM56" s="340">
        <v>2592295</v>
      </c>
      <c r="AN56" s="341">
        <v>28245</v>
      </c>
      <c r="AO56" s="342">
        <v>-61.2</v>
      </c>
      <c r="AP56" s="343">
        <v>25180</v>
      </c>
      <c r="AQ56" s="344">
        <v>3.9</v>
      </c>
      <c r="AR56" s="345">
        <v>-65.099999999999994</v>
      </c>
    </row>
    <row r="57" spans="1:4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521</v>
      </c>
      <c r="AL57" s="324"/>
      <c r="AM57" s="332">
        <v>3072713</v>
      </c>
      <c r="AN57" s="333">
        <v>33600</v>
      </c>
      <c r="AO57" s="334">
        <v>-54.1</v>
      </c>
      <c r="AP57" s="335">
        <v>44475</v>
      </c>
      <c r="AQ57" s="336">
        <v>-3.2</v>
      </c>
      <c r="AR57" s="337">
        <v>-50.9</v>
      </c>
    </row>
    <row r="58" spans="1:4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518</v>
      </c>
      <c r="AM58" s="340">
        <v>1433315</v>
      </c>
      <c r="AN58" s="341">
        <v>15673</v>
      </c>
      <c r="AO58" s="342">
        <v>-44.5</v>
      </c>
      <c r="AP58" s="343">
        <v>24780</v>
      </c>
      <c r="AQ58" s="344">
        <v>-1.6</v>
      </c>
      <c r="AR58" s="345">
        <v>-42.9</v>
      </c>
    </row>
    <row r="59" spans="1:4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522</v>
      </c>
      <c r="AL59" s="324"/>
      <c r="AM59" s="332">
        <v>3419391</v>
      </c>
      <c r="AN59" s="333">
        <v>37577</v>
      </c>
      <c r="AO59" s="334">
        <v>11.8</v>
      </c>
      <c r="AP59" s="335">
        <v>45982</v>
      </c>
      <c r="AQ59" s="336">
        <v>3.4</v>
      </c>
      <c r="AR59" s="337">
        <v>8.4</v>
      </c>
    </row>
    <row r="60" spans="1:4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518</v>
      </c>
      <c r="AM60" s="340">
        <v>1453897</v>
      </c>
      <c r="AN60" s="341">
        <v>15977</v>
      </c>
      <c r="AO60" s="342">
        <v>1.9</v>
      </c>
      <c r="AP60" s="343">
        <v>25583</v>
      </c>
      <c r="AQ60" s="344">
        <v>3.2</v>
      </c>
      <c r="AR60" s="345">
        <v>-1.3</v>
      </c>
    </row>
    <row r="61" spans="1:4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523</v>
      </c>
      <c r="AL61" s="346"/>
      <c r="AM61" s="347">
        <v>6341564</v>
      </c>
      <c r="AN61" s="348">
        <v>68846</v>
      </c>
      <c r="AO61" s="349">
        <v>-1.8</v>
      </c>
      <c r="AP61" s="350">
        <v>45495</v>
      </c>
      <c r="AQ61" s="351">
        <v>1.9</v>
      </c>
      <c r="AR61" s="337">
        <v>-3.7</v>
      </c>
    </row>
    <row r="62" spans="1:4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518</v>
      </c>
      <c r="AM62" s="340">
        <v>3204322</v>
      </c>
      <c r="AN62" s="341">
        <v>34766</v>
      </c>
      <c r="AO62" s="342">
        <v>-5.6</v>
      </c>
      <c r="AP62" s="343">
        <v>24787</v>
      </c>
      <c r="AQ62" s="344">
        <v>1.9</v>
      </c>
      <c r="AR62" s="345">
        <v>-7.5</v>
      </c>
    </row>
    <row r="63" spans="1:4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XAW9byLHNoxjheq1Mc+xrCqbgYjALldLaG86aOm+eNLsDeeiByWFuCI6ZFuQVD+dYRrADu3kjxptZb9XmG53ZA==" saltValue="Pc+BgXtenDQuLf+tK+KL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2" x14ac:dyDescent="0.2">
      <c r="B2" s="258"/>
      <c r="DG2" s="258"/>
    </row>
    <row r="3" spans="2: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2" x14ac:dyDescent="0.2"/>
    <row r="5" spans="2:125" ht="13.2" x14ac:dyDescent="0.2"/>
    <row r="6" spans="2:125" ht="13.2" x14ac:dyDescent="0.2"/>
    <row r="7" spans="2:125" ht="13.2" x14ac:dyDescent="0.2"/>
    <row r="8" spans="2:125" ht="13.2" x14ac:dyDescent="0.2"/>
    <row r="9" spans="2:125" ht="13.2" x14ac:dyDescent="0.2">
      <c r="DU9" s="25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8"/>
    </row>
    <row r="18" spans="125:125" ht="13.2" x14ac:dyDescent="0.2"/>
    <row r="19" spans="125:125" ht="13.2" x14ac:dyDescent="0.2"/>
    <row r="20" spans="125:125" ht="13.2" x14ac:dyDescent="0.2">
      <c r="DU20" s="258"/>
    </row>
    <row r="21" spans="125:125" ht="13.2" x14ac:dyDescent="0.2">
      <c r="DU21" s="25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8"/>
    </row>
    <row r="29" spans="125:125" ht="13.2" x14ac:dyDescent="0.2"/>
    <row r="30" spans="125:125" ht="13.2" x14ac:dyDescent="0.2"/>
    <row r="31" spans="125:125" ht="13.2" x14ac:dyDescent="0.2"/>
    <row r="32" spans="125:125" ht="13.2" x14ac:dyDescent="0.2"/>
    <row r="33" spans="2:125" ht="13.2" x14ac:dyDescent="0.2">
      <c r="B33" s="258"/>
      <c r="G33" s="258"/>
      <c r="I33" s="258"/>
    </row>
    <row r="34" spans="2:125" ht="13.2" x14ac:dyDescent="0.2">
      <c r="C34" s="258"/>
      <c r="P34" s="258"/>
      <c r="DE34" s="258"/>
      <c r="DH34" s="258"/>
    </row>
    <row r="35" spans="2:125" ht="13.2" x14ac:dyDescent="0.2">
      <c r="D35" s="258"/>
      <c r="E35" s="258"/>
      <c r="DG35" s="258"/>
      <c r="DJ35" s="258"/>
      <c r="DP35" s="258"/>
      <c r="DQ35" s="258"/>
      <c r="DR35" s="258"/>
      <c r="DS35" s="258"/>
      <c r="DT35" s="258"/>
      <c r="DU35" s="258"/>
    </row>
    <row r="36" spans="2:125" ht="13.2"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2" x14ac:dyDescent="0.2">
      <c r="DU37" s="258"/>
    </row>
    <row r="38" spans="2:125" ht="13.2" x14ac:dyDescent="0.2">
      <c r="DT38" s="258"/>
      <c r="DU38" s="258"/>
    </row>
    <row r="39" spans="2:125" ht="13.2" x14ac:dyDescent="0.2"/>
    <row r="40" spans="2:125" ht="13.2" x14ac:dyDescent="0.2">
      <c r="DH40" s="258"/>
    </row>
    <row r="41" spans="2:125" ht="13.2" x14ac:dyDescent="0.2">
      <c r="DE41" s="258"/>
    </row>
    <row r="42" spans="2:125" ht="13.2" x14ac:dyDescent="0.2">
      <c r="DG42" s="258"/>
      <c r="DJ42" s="258"/>
    </row>
    <row r="43" spans="2:125" ht="13.2"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2" x14ac:dyDescent="0.2">
      <c r="DU44" s="258"/>
    </row>
    <row r="45" spans="2:125" ht="13.2" x14ac:dyDescent="0.2"/>
    <row r="46" spans="2:125" ht="13.2" x14ac:dyDescent="0.2"/>
    <row r="47" spans="2:125" ht="13.2" x14ac:dyDescent="0.2"/>
    <row r="48" spans="2:125" ht="13.2" x14ac:dyDescent="0.2">
      <c r="DT48" s="258"/>
      <c r="DU48" s="258"/>
    </row>
    <row r="49" spans="120:125" ht="13.2" x14ac:dyDescent="0.2">
      <c r="DU49" s="258"/>
    </row>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8"/>
    </row>
    <row r="83" spans="116:125" ht="13.2" x14ac:dyDescent="0.2">
      <c r="DM83" s="258"/>
      <c r="DN83" s="258"/>
      <c r="DO83" s="258"/>
      <c r="DP83" s="258"/>
      <c r="DQ83" s="258"/>
      <c r="DR83" s="258"/>
      <c r="DS83" s="258"/>
      <c r="DT83" s="258"/>
      <c r="DU83" s="258"/>
    </row>
    <row r="84" spans="116:125" ht="13.2" x14ac:dyDescent="0.2"/>
    <row r="85" spans="116:125" ht="13.2" x14ac:dyDescent="0.2"/>
    <row r="86" spans="116:125" ht="13.2" x14ac:dyDescent="0.2"/>
    <row r="87" spans="116:125" ht="13.2" x14ac:dyDescent="0.2"/>
    <row r="88" spans="116:125" ht="13.2" x14ac:dyDescent="0.2">
      <c r="DU88" s="25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475</v>
      </c>
    </row>
    <row r="120" spans="125:125" ht="13.5" hidden="1" customHeight="1" x14ac:dyDescent="0.2"/>
    <row r="121" spans="125:125" ht="13.5" hidden="1" customHeight="1" x14ac:dyDescent="0.2">
      <c r="DU121" s="258"/>
    </row>
  </sheetData>
  <sheetProtection algorithmName="SHA-512" hashValue="H+/eA94Oem8YbV2XQ8JnGznEB8LG3/5NBBKB2VhOBNac/Og06qMvO1ejCJAJAdJDrMnrZzLHzKLwwXWmmH9Faw==" saltValue="DY4ALJaiFqeREfnTjsqS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T2" s="258"/>
    </row>
    <row r="3" spans="1:125"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8"/>
      <c r="G33" s="258"/>
      <c r="I33" s="258"/>
    </row>
    <row r="34" spans="2:125" ht="13.2" x14ac:dyDescent="0.2">
      <c r="C34" s="258"/>
      <c r="P34" s="258"/>
      <c r="R34" s="258"/>
      <c r="U34" s="258"/>
    </row>
    <row r="35" spans="2:125" ht="13.2"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2" x14ac:dyDescent="0.2">
      <c r="F36" s="258"/>
      <c r="H36" s="258"/>
      <c r="J36" s="258"/>
      <c r="K36" s="258"/>
      <c r="L36" s="258"/>
      <c r="M36" s="258"/>
      <c r="N36" s="258"/>
      <c r="O36" s="258"/>
      <c r="Q36" s="258"/>
      <c r="S36" s="258"/>
      <c r="V36" s="258"/>
    </row>
    <row r="37" spans="2:125" ht="13.2" x14ac:dyDescent="0.2"/>
    <row r="38" spans="2:125" ht="13.2" x14ac:dyDescent="0.2"/>
    <row r="39" spans="2:125" ht="13.2" x14ac:dyDescent="0.2"/>
    <row r="40" spans="2:125" ht="13.2" x14ac:dyDescent="0.2">
      <c r="U40" s="258"/>
    </row>
    <row r="41" spans="2:125" ht="13.2" x14ac:dyDescent="0.2">
      <c r="R41" s="258"/>
    </row>
    <row r="42" spans="2:125" ht="13.2"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2" x14ac:dyDescent="0.2">
      <c r="Q43" s="258"/>
      <c r="S43" s="258"/>
      <c r="V43" s="25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sheetData>
  <sheetProtection algorithmName="SHA-512" hashValue="N1jhV6Jjf09ojppjsmDYioa4MPUj7khNx6OU6lLTUReH173LuB/cp62DJXKV3cOkUIuyGYrDXvtC7554h0Mp+Q==" saltValue="qhAkDcEzLGamf4ahPcXp6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2" t="s">
        <v>3</v>
      </c>
      <c r="D47" s="1142"/>
      <c r="E47" s="1143"/>
      <c r="F47" s="11">
        <v>15.81</v>
      </c>
      <c r="G47" s="12">
        <v>17.989999999999998</v>
      </c>
      <c r="H47" s="12">
        <v>17.47</v>
      </c>
      <c r="I47" s="12">
        <v>17.829999999999998</v>
      </c>
      <c r="J47" s="13">
        <v>17.72</v>
      </c>
    </row>
    <row r="48" spans="2:10" ht="57.75" customHeight="1" x14ac:dyDescent="0.2">
      <c r="B48" s="14"/>
      <c r="C48" s="1144" t="s">
        <v>4</v>
      </c>
      <c r="D48" s="1144"/>
      <c r="E48" s="1145"/>
      <c r="F48" s="15">
        <v>4.6500000000000004</v>
      </c>
      <c r="G48" s="16">
        <v>5.26</v>
      </c>
      <c r="H48" s="16">
        <v>6.85</v>
      </c>
      <c r="I48" s="16">
        <v>5.98</v>
      </c>
      <c r="J48" s="17">
        <v>6.6</v>
      </c>
    </row>
    <row r="49" spans="2:10" ht="57.75" customHeight="1" thickBot="1" x14ac:dyDescent="0.25">
      <c r="B49" s="18"/>
      <c r="C49" s="1146" t="s">
        <v>5</v>
      </c>
      <c r="D49" s="1146"/>
      <c r="E49" s="1147"/>
      <c r="F49" s="19">
        <v>2.99</v>
      </c>
      <c r="G49" s="20">
        <v>3.03</v>
      </c>
      <c r="H49" s="20">
        <v>1.82</v>
      </c>
      <c r="I49" s="20">
        <v>3.54</v>
      </c>
      <c r="J49" s="21">
        <v>4.74</v>
      </c>
    </row>
    <row r="50" spans="2:10" ht="13.2" x14ac:dyDescent="0.2"/>
  </sheetData>
  <sheetProtection algorithmName="SHA-512" hashValue="rkPc0vKu+2M9Yn3Lvyl4NqnPhcH1v1VdnK5a+7SvIeLwBYzaErVGTyUCcmS0gdwLa1QPzuesMidEc1hnU+V+rg==" saltValue="Ucf7fHakZ04Pgy9irDzw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4" t="s">
        <v>530</v>
      </c>
      <c r="D34" s="1154"/>
      <c r="E34" s="1155"/>
      <c r="F34" s="32">
        <v>4.6399999999999997</v>
      </c>
      <c r="G34" s="33">
        <v>5.25</v>
      </c>
      <c r="H34" s="33">
        <v>6.85</v>
      </c>
      <c r="I34" s="33">
        <v>5.97</v>
      </c>
      <c r="J34" s="34">
        <v>6.6</v>
      </c>
      <c r="K34" s="22"/>
      <c r="L34" s="22"/>
      <c r="M34" s="22"/>
      <c r="N34" s="22"/>
      <c r="O34" s="22"/>
      <c r="P34" s="22"/>
    </row>
    <row r="35" spans="1:16" ht="39" customHeight="1" x14ac:dyDescent="0.2">
      <c r="A35" s="22"/>
      <c r="B35" s="35"/>
      <c r="C35" s="1148" t="s">
        <v>531</v>
      </c>
      <c r="D35" s="1149"/>
      <c r="E35" s="1150"/>
      <c r="F35" s="36">
        <v>4.74</v>
      </c>
      <c r="G35" s="37">
        <v>4.75</v>
      </c>
      <c r="H35" s="37">
        <v>4.8499999999999996</v>
      </c>
      <c r="I35" s="37">
        <v>5.31</v>
      </c>
      <c r="J35" s="38">
        <v>4.4800000000000004</v>
      </c>
      <c r="K35" s="22"/>
      <c r="L35" s="22"/>
      <c r="M35" s="22"/>
      <c r="N35" s="22"/>
      <c r="O35" s="22"/>
      <c r="P35" s="22"/>
    </row>
    <row r="36" spans="1:16" ht="39" customHeight="1" x14ac:dyDescent="0.2">
      <c r="A36" s="22"/>
      <c r="B36" s="35"/>
      <c r="C36" s="1148" t="s">
        <v>532</v>
      </c>
      <c r="D36" s="1149"/>
      <c r="E36" s="1150"/>
      <c r="F36" s="36">
        <v>3.4</v>
      </c>
      <c r="G36" s="37">
        <v>3.51</v>
      </c>
      <c r="H36" s="37">
        <v>3.25</v>
      </c>
      <c r="I36" s="37">
        <v>3.04</v>
      </c>
      <c r="J36" s="38">
        <v>2.66</v>
      </c>
      <c r="K36" s="22"/>
      <c r="L36" s="22"/>
      <c r="M36" s="22"/>
      <c r="N36" s="22"/>
      <c r="O36" s="22"/>
      <c r="P36" s="22"/>
    </row>
    <row r="37" spans="1:16" ht="39" customHeight="1" x14ac:dyDescent="0.2">
      <c r="A37" s="22"/>
      <c r="B37" s="35"/>
      <c r="C37" s="1148" t="s">
        <v>533</v>
      </c>
      <c r="D37" s="1149"/>
      <c r="E37" s="1150"/>
      <c r="F37" s="36" t="s">
        <v>534</v>
      </c>
      <c r="G37" s="37" t="s">
        <v>535</v>
      </c>
      <c r="H37" s="37">
        <v>0.06</v>
      </c>
      <c r="I37" s="37">
        <v>0.65</v>
      </c>
      <c r="J37" s="38">
        <v>0.5</v>
      </c>
      <c r="K37" s="22"/>
      <c r="L37" s="22"/>
      <c r="M37" s="22"/>
      <c r="N37" s="22"/>
      <c r="O37" s="22"/>
      <c r="P37" s="22"/>
    </row>
    <row r="38" spans="1:16" ht="39" customHeight="1" x14ac:dyDescent="0.2">
      <c r="A38" s="22"/>
      <c r="B38" s="35"/>
      <c r="C38" s="1148" t="s">
        <v>536</v>
      </c>
      <c r="D38" s="1149"/>
      <c r="E38" s="1150"/>
      <c r="F38" s="36">
        <v>0.09</v>
      </c>
      <c r="G38" s="37">
        <v>0.09</v>
      </c>
      <c r="H38" s="37">
        <v>0.12</v>
      </c>
      <c r="I38" s="37">
        <v>0.21</v>
      </c>
      <c r="J38" s="38">
        <v>0.42</v>
      </c>
      <c r="K38" s="22"/>
      <c r="L38" s="22"/>
      <c r="M38" s="22"/>
      <c r="N38" s="22"/>
      <c r="O38" s="22"/>
      <c r="P38" s="22"/>
    </row>
    <row r="39" spans="1:16" ht="39" customHeight="1" x14ac:dyDescent="0.2">
      <c r="A39" s="22"/>
      <c r="B39" s="35"/>
      <c r="C39" s="1148" t="s">
        <v>537</v>
      </c>
      <c r="D39" s="1149"/>
      <c r="E39" s="1150"/>
      <c r="F39" s="36">
        <v>0</v>
      </c>
      <c r="G39" s="37">
        <v>0.17</v>
      </c>
      <c r="H39" s="37">
        <v>0.62</v>
      </c>
      <c r="I39" s="37">
        <v>0.43</v>
      </c>
      <c r="J39" s="38">
        <v>0.32</v>
      </c>
      <c r="K39" s="22"/>
      <c r="L39" s="22"/>
      <c r="M39" s="22"/>
      <c r="N39" s="22"/>
      <c r="O39" s="22"/>
      <c r="P39" s="22"/>
    </row>
    <row r="40" spans="1:16" ht="39" customHeight="1" x14ac:dyDescent="0.2">
      <c r="A40" s="22"/>
      <c r="B40" s="35"/>
      <c r="C40" s="1148" t="s">
        <v>538</v>
      </c>
      <c r="D40" s="1149"/>
      <c r="E40" s="1150"/>
      <c r="F40" s="36">
        <v>0.2</v>
      </c>
      <c r="G40" s="37">
        <v>0.01</v>
      </c>
      <c r="H40" s="37">
        <v>0.01</v>
      </c>
      <c r="I40" s="37">
        <v>0.01</v>
      </c>
      <c r="J40" s="38">
        <v>0.01</v>
      </c>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539</v>
      </c>
      <c r="D42" s="1149"/>
      <c r="E42" s="1150"/>
      <c r="F42" s="36" t="s">
        <v>486</v>
      </c>
      <c r="G42" s="37" t="s">
        <v>486</v>
      </c>
      <c r="H42" s="37" t="s">
        <v>486</v>
      </c>
      <c r="I42" s="37" t="s">
        <v>486</v>
      </c>
      <c r="J42" s="38" t="s">
        <v>486</v>
      </c>
      <c r="K42" s="22"/>
      <c r="L42" s="22"/>
      <c r="M42" s="22"/>
      <c r="N42" s="22"/>
      <c r="O42" s="22"/>
      <c r="P42" s="22"/>
    </row>
    <row r="43" spans="1:16" ht="39" customHeight="1" thickBot="1" x14ac:dyDescent="0.25">
      <c r="A43" s="22"/>
      <c r="B43" s="40"/>
      <c r="C43" s="1151" t="s">
        <v>540</v>
      </c>
      <c r="D43" s="1152"/>
      <c r="E43" s="1153"/>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KR+ebDIWnZL1JFt60Q4oNx9DeYvO1Gip0Eim1hmM20E/CkQ9wAlb60AQsnoh/hLX8AyHMNDa7XsIKe/p8m+Ug==" saltValue="zPmImzEl69MIm2L5d2uq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5311</v>
      </c>
      <c r="L45" s="60">
        <v>5133</v>
      </c>
      <c r="M45" s="60">
        <v>5402</v>
      </c>
      <c r="N45" s="60">
        <v>5455</v>
      </c>
      <c r="O45" s="61">
        <v>4986</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486</v>
      </c>
      <c r="L46" s="64" t="s">
        <v>486</v>
      </c>
      <c r="M46" s="64" t="s">
        <v>486</v>
      </c>
      <c r="N46" s="64" t="s">
        <v>486</v>
      </c>
      <c r="O46" s="65" t="s">
        <v>486</v>
      </c>
      <c r="P46" s="48"/>
      <c r="Q46" s="48"/>
      <c r="R46" s="48"/>
      <c r="S46" s="48"/>
      <c r="T46" s="48"/>
      <c r="U46" s="48"/>
    </row>
    <row r="47" spans="1:21" ht="30.75" customHeight="1" x14ac:dyDescent="0.2">
      <c r="A47" s="48"/>
      <c r="B47" s="1158"/>
      <c r="C47" s="1159"/>
      <c r="D47" s="62"/>
      <c r="E47" s="1164" t="s">
        <v>12</v>
      </c>
      <c r="F47" s="1164"/>
      <c r="G47" s="1164"/>
      <c r="H47" s="1164"/>
      <c r="I47" s="1164"/>
      <c r="J47" s="1165"/>
      <c r="K47" s="63" t="s">
        <v>486</v>
      </c>
      <c r="L47" s="64" t="s">
        <v>486</v>
      </c>
      <c r="M47" s="64" t="s">
        <v>486</v>
      </c>
      <c r="N47" s="64" t="s">
        <v>486</v>
      </c>
      <c r="O47" s="65" t="s">
        <v>486</v>
      </c>
      <c r="P47" s="48"/>
      <c r="Q47" s="48"/>
      <c r="R47" s="48"/>
      <c r="S47" s="48"/>
      <c r="T47" s="48"/>
      <c r="U47" s="48"/>
    </row>
    <row r="48" spans="1:21" ht="30.75" customHeight="1" x14ac:dyDescent="0.2">
      <c r="A48" s="48"/>
      <c r="B48" s="1158"/>
      <c r="C48" s="1159"/>
      <c r="D48" s="62"/>
      <c r="E48" s="1164" t="s">
        <v>13</v>
      </c>
      <c r="F48" s="1164"/>
      <c r="G48" s="1164"/>
      <c r="H48" s="1164"/>
      <c r="I48" s="1164"/>
      <c r="J48" s="1165"/>
      <c r="K48" s="63">
        <v>1939</v>
      </c>
      <c r="L48" s="64">
        <v>1902</v>
      </c>
      <c r="M48" s="64">
        <v>1958</v>
      </c>
      <c r="N48" s="64">
        <v>1957</v>
      </c>
      <c r="O48" s="65">
        <v>1950</v>
      </c>
      <c r="P48" s="48"/>
      <c r="Q48" s="48"/>
      <c r="R48" s="48"/>
      <c r="S48" s="48"/>
      <c r="T48" s="48"/>
      <c r="U48" s="48"/>
    </row>
    <row r="49" spans="1:21" ht="30.75" customHeight="1" x14ac:dyDescent="0.2">
      <c r="A49" s="48"/>
      <c r="B49" s="1158"/>
      <c r="C49" s="1159"/>
      <c r="D49" s="62"/>
      <c r="E49" s="1164" t="s">
        <v>14</v>
      </c>
      <c r="F49" s="1164"/>
      <c r="G49" s="1164"/>
      <c r="H49" s="1164"/>
      <c r="I49" s="1164"/>
      <c r="J49" s="1165"/>
      <c r="K49" s="63" t="s">
        <v>486</v>
      </c>
      <c r="L49" s="64" t="s">
        <v>486</v>
      </c>
      <c r="M49" s="64" t="s">
        <v>486</v>
      </c>
      <c r="N49" s="64" t="s">
        <v>486</v>
      </c>
      <c r="O49" s="65" t="s">
        <v>486</v>
      </c>
      <c r="P49" s="48"/>
      <c r="Q49" s="48"/>
      <c r="R49" s="48"/>
      <c r="S49" s="48"/>
      <c r="T49" s="48"/>
      <c r="U49" s="48"/>
    </row>
    <row r="50" spans="1:21" ht="30.75" customHeight="1" x14ac:dyDescent="0.2">
      <c r="A50" s="48"/>
      <c r="B50" s="1158"/>
      <c r="C50" s="1159"/>
      <c r="D50" s="62"/>
      <c r="E50" s="1164" t="s">
        <v>15</v>
      </c>
      <c r="F50" s="1164"/>
      <c r="G50" s="1164"/>
      <c r="H50" s="1164"/>
      <c r="I50" s="1164"/>
      <c r="J50" s="1165"/>
      <c r="K50" s="63">
        <v>85</v>
      </c>
      <c r="L50" s="64">
        <v>81</v>
      </c>
      <c r="M50" s="64">
        <v>66</v>
      </c>
      <c r="N50" s="64">
        <v>53</v>
      </c>
      <c r="O50" s="65">
        <v>53</v>
      </c>
      <c r="P50" s="48"/>
      <c r="Q50" s="48"/>
      <c r="R50" s="48"/>
      <c r="S50" s="48"/>
      <c r="T50" s="48"/>
      <c r="U50" s="48"/>
    </row>
    <row r="51" spans="1:21" ht="30.75" customHeight="1" x14ac:dyDescent="0.2">
      <c r="A51" s="48"/>
      <c r="B51" s="1160"/>
      <c r="C51" s="1161"/>
      <c r="D51" s="66"/>
      <c r="E51" s="1164" t="s">
        <v>16</v>
      </c>
      <c r="F51" s="1164"/>
      <c r="G51" s="1164"/>
      <c r="H51" s="1164"/>
      <c r="I51" s="1164"/>
      <c r="J51" s="1165"/>
      <c r="K51" s="63">
        <v>0</v>
      </c>
      <c r="L51" s="64">
        <v>0</v>
      </c>
      <c r="M51" s="64" t="s">
        <v>486</v>
      </c>
      <c r="N51" s="64" t="s">
        <v>486</v>
      </c>
      <c r="O51" s="65" t="s">
        <v>486</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5595</v>
      </c>
      <c r="L52" s="64">
        <v>5475</v>
      </c>
      <c r="M52" s="64">
        <v>5507</v>
      </c>
      <c r="N52" s="64">
        <v>5358</v>
      </c>
      <c r="O52" s="65">
        <v>5252</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1740</v>
      </c>
      <c r="L53" s="69">
        <v>1641</v>
      </c>
      <c r="M53" s="69">
        <v>1919</v>
      </c>
      <c r="N53" s="69">
        <v>2107</v>
      </c>
      <c r="O53" s="70">
        <v>1737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72" t="s">
        <v>24</v>
      </c>
      <c r="C58" s="1173"/>
      <c r="D58" s="1178" t="s">
        <v>25</v>
      </c>
      <c r="E58" s="1179"/>
      <c r="F58" s="1179"/>
      <c r="G58" s="1179"/>
      <c r="H58" s="1179"/>
      <c r="I58" s="1179"/>
      <c r="J58" s="1180"/>
      <c r="K58" s="83"/>
      <c r="L58" s="84"/>
      <c r="M58" s="84"/>
      <c r="N58" s="84"/>
      <c r="O58" s="85"/>
    </row>
    <row r="59" spans="1:21" ht="31.5" customHeight="1" x14ac:dyDescent="0.2">
      <c r="B59" s="1174"/>
      <c r="C59" s="1175"/>
      <c r="D59" s="1181" t="s">
        <v>26</v>
      </c>
      <c r="E59" s="1182"/>
      <c r="F59" s="1182"/>
      <c r="G59" s="1182"/>
      <c r="H59" s="1182"/>
      <c r="I59" s="1182"/>
      <c r="J59" s="1183"/>
      <c r="K59" s="86"/>
      <c r="L59" s="87"/>
      <c r="M59" s="87"/>
      <c r="N59" s="87"/>
      <c r="O59" s="88"/>
    </row>
    <row r="60" spans="1:21" ht="31.5" customHeight="1" thickBot="1" x14ac:dyDescent="0.25">
      <c r="B60" s="1176"/>
      <c r="C60" s="1177"/>
      <c r="D60" s="1184" t="s">
        <v>27</v>
      </c>
      <c r="E60" s="1185"/>
      <c r="F60" s="1185"/>
      <c r="G60" s="1185"/>
      <c r="H60" s="1185"/>
      <c r="I60" s="1185"/>
      <c r="J60" s="118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KWZY3k45pt8+kgqd3rBPASbNvXUaiIB5cw6+Whp7kKaqW9vRr9EqpukLiImDedOviNol0I/p7ih7nCYBMHBXQ==" saltValue="raBlFK3ILtQDg/FoIiJ7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7" t="s">
        <v>30</v>
      </c>
      <c r="C41" s="1188"/>
      <c r="D41" s="105"/>
      <c r="E41" s="1193" t="s">
        <v>31</v>
      </c>
      <c r="F41" s="1193"/>
      <c r="G41" s="1193"/>
      <c r="H41" s="1194"/>
      <c r="I41" s="354">
        <v>60231</v>
      </c>
      <c r="J41" s="355">
        <v>63823</v>
      </c>
      <c r="K41" s="355">
        <v>62846</v>
      </c>
      <c r="L41" s="355">
        <v>58137</v>
      </c>
      <c r="M41" s="356">
        <v>54358</v>
      </c>
    </row>
    <row r="42" spans="2:13" ht="27.75" customHeight="1" x14ac:dyDescent="0.2">
      <c r="B42" s="1189"/>
      <c r="C42" s="1190"/>
      <c r="D42" s="106"/>
      <c r="E42" s="1195" t="s">
        <v>32</v>
      </c>
      <c r="F42" s="1195"/>
      <c r="G42" s="1195"/>
      <c r="H42" s="1196"/>
      <c r="I42" s="357">
        <v>344</v>
      </c>
      <c r="J42" s="358">
        <v>264</v>
      </c>
      <c r="K42" s="358">
        <v>199</v>
      </c>
      <c r="L42" s="358">
        <v>146</v>
      </c>
      <c r="M42" s="359">
        <v>94</v>
      </c>
    </row>
    <row r="43" spans="2:13" ht="27.75" customHeight="1" x14ac:dyDescent="0.2">
      <c r="B43" s="1189"/>
      <c r="C43" s="1190"/>
      <c r="D43" s="106"/>
      <c r="E43" s="1195" t="s">
        <v>33</v>
      </c>
      <c r="F43" s="1195"/>
      <c r="G43" s="1195"/>
      <c r="H43" s="1196"/>
      <c r="I43" s="357">
        <v>21052</v>
      </c>
      <c r="J43" s="358">
        <v>19556</v>
      </c>
      <c r="K43" s="358">
        <v>18246</v>
      </c>
      <c r="L43" s="358">
        <v>16869</v>
      </c>
      <c r="M43" s="359">
        <v>16023</v>
      </c>
    </row>
    <row r="44" spans="2:13" ht="27.75" customHeight="1" x14ac:dyDescent="0.2">
      <c r="B44" s="1189"/>
      <c r="C44" s="1190"/>
      <c r="D44" s="106"/>
      <c r="E44" s="1195" t="s">
        <v>34</v>
      </c>
      <c r="F44" s="1195"/>
      <c r="G44" s="1195"/>
      <c r="H44" s="1196"/>
      <c r="I44" s="357" t="s">
        <v>486</v>
      </c>
      <c r="J44" s="358" t="s">
        <v>486</v>
      </c>
      <c r="K44" s="358" t="s">
        <v>486</v>
      </c>
      <c r="L44" s="358" t="s">
        <v>486</v>
      </c>
      <c r="M44" s="359" t="s">
        <v>486</v>
      </c>
    </row>
    <row r="45" spans="2:13" ht="27.75" customHeight="1" x14ac:dyDescent="0.2">
      <c r="B45" s="1189"/>
      <c r="C45" s="1190"/>
      <c r="D45" s="106"/>
      <c r="E45" s="1195" t="s">
        <v>35</v>
      </c>
      <c r="F45" s="1195"/>
      <c r="G45" s="1195"/>
      <c r="H45" s="1196"/>
      <c r="I45" s="357">
        <v>4169</v>
      </c>
      <c r="J45" s="358">
        <v>4101</v>
      </c>
      <c r="K45" s="358">
        <v>4034</v>
      </c>
      <c r="L45" s="358">
        <v>4011</v>
      </c>
      <c r="M45" s="359">
        <v>4008</v>
      </c>
    </row>
    <row r="46" spans="2:13" ht="27.75" customHeight="1" x14ac:dyDescent="0.2">
      <c r="B46" s="1189"/>
      <c r="C46" s="1190"/>
      <c r="D46" s="107"/>
      <c r="E46" s="1195" t="s">
        <v>36</v>
      </c>
      <c r="F46" s="1195"/>
      <c r="G46" s="1195"/>
      <c r="H46" s="1196"/>
      <c r="I46" s="357">
        <v>6</v>
      </c>
      <c r="J46" s="358">
        <v>5</v>
      </c>
      <c r="K46" s="358">
        <v>4</v>
      </c>
      <c r="L46" s="358">
        <v>0</v>
      </c>
      <c r="M46" s="359">
        <v>1</v>
      </c>
    </row>
    <row r="47" spans="2:13" ht="27.75" customHeight="1" x14ac:dyDescent="0.2">
      <c r="B47" s="1189"/>
      <c r="C47" s="1190"/>
      <c r="D47" s="108"/>
      <c r="E47" s="1197" t="s">
        <v>37</v>
      </c>
      <c r="F47" s="1198"/>
      <c r="G47" s="1198"/>
      <c r="H47" s="1199"/>
      <c r="I47" s="357" t="s">
        <v>486</v>
      </c>
      <c r="J47" s="358" t="s">
        <v>486</v>
      </c>
      <c r="K47" s="358" t="s">
        <v>486</v>
      </c>
      <c r="L47" s="358" t="s">
        <v>486</v>
      </c>
      <c r="M47" s="359" t="s">
        <v>486</v>
      </c>
    </row>
    <row r="48" spans="2:13" ht="27.75" customHeight="1" x14ac:dyDescent="0.2">
      <c r="B48" s="1189"/>
      <c r="C48" s="1190"/>
      <c r="D48" s="106"/>
      <c r="E48" s="1195" t="s">
        <v>38</v>
      </c>
      <c r="F48" s="1195"/>
      <c r="G48" s="1195"/>
      <c r="H48" s="1196"/>
      <c r="I48" s="357" t="s">
        <v>486</v>
      </c>
      <c r="J48" s="358" t="s">
        <v>486</v>
      </c>
      <c r="K48" s="358" t="s">
        <v>486</v>
      </c>
      <c r="L48" s="358" t="s">
        <v>486</v>
      </c>
      <c r="M48" s="359" t="s">
        <v>486</v>
      </c>
    </row>
    <row r="49" spans="2:13" ht="27.75" customHeight="1" x14ac:dyDescent="0.2">
      <c r="B49" s="1191"/>
      <c r="C49" s="1192"/>
      <c r="D49" s="106"/>
      <c r="E49" s="1195" t="s">
        <v>39</v>
      </c>
      <c r="F49" s="1195"/>
      <c r="G49" s="1195"/>
      <c r="H49" s="1196"/>
      <c r="I49" s="357" t="s">
        <v>486</v>
      </c>
      <c r="J49" s="358" t="s">
        <v>486</v>
      </c>
      <c r="K49" s="358" t="s">
        <v>486</v>
      </c>
      <c r="L49" s="358" t="s">
        <v>486</v>
      </c>
      <c r="M49" s="359" t="s">
        <v>486</v>
      </c>
    </row>
    <row r="50" spans="2:13" ht="27.75" customHeight="1" x14ac:dyDescent="0.2">
      <c r="B50" s="1200" t="s">
        <v>40</v>
      </c>
      <c r="C50" s="1201"/>
      <c r="D50" s="109"/>
      <c r="E50" s="1195" t="s">
        <v>41</v>
      </c>
      <c r="F50" s="1195"/>
      <c r="G50" s="1195"/>
      <c r="H50" s="1196"/>
      <c r="I50" s="357">
        <v>8029</v>
      </c>
      <c r="J50" s="358">
        <v>8638</v>
      </c>
      <c r="K50" s="358">
        <v>9609</v>
      </c>
      <c r="L50" s="358">
        <v>9947</v>
      </c>
      <c r="M50" s="359">
        <v>10091</v>
      </c>
    </row>
    <row r="51" spans="2:13" ht="27.75" customHeight="1" x14ac:dyDescent="0.2">
      <c r="B51" s="1189"/>
      <c r="C51" s="1190"/>
      <c r="D51" s="106"/>
      <c r="E51" s="1195" t="s">
        <v>42</v>
      </c>
      <c r="F51" s="1195"/>
      <c r="G51" s="1195"/>
      <c r="H51" s="1196"/>
      <c r="I51" s="357">
        <v>178</v>
      </c>
      <c r="J51" s="358">
        <v>173</v>
      </c>
      <c r="K51" s="358">
        <v>164</v>
      </c>
      <c r="L51" s="358">
        <v>192</v>
      </c>
      <c r="M51" s="359">
        <v>51</v>
      </c>
    </row>
    <row r="52" spans="2:13" ht="27.75" customHeight="1" x14ac:dyDescent="0.2">
      <c r="B52" s="1191"/>
      <c r="C52" s="1192"/>
      <c r="D52" s="106"/>
      <c r="E52" s="1195" t="s">
        <v>43</v>
      </c>
      <c r="F52" s="1195"/>
      <c r="G52" s="1195"/>
      <c r="H52" s="1196"/>
      <c r="I52" s="357">
        <v>60130</v>
      </c>
      <c r="J52" s="358">
        <v>61272</v>
      </c>
      <c r="K52" s="358">
        <v>59266</v>
      </c>
      <c r="L52" s="358">
        <v>55351</v>
      </c>
      <c r="M52" s="359">
        <v>51497</v>
      </c>
    </row>
    <row r="53" spans="2:13" ht="27.75" customHeight="1" thickBot="1" x14ac:dyDescent="0.25">
      <c r="B53" s="1202" t="s">
        <v>19</v>
      </c>
      <c r="C53" s="1203"/>
      <c r="D53" s="110"/>
      <c r="E53" s="1204" t="s">
        <v>44</v>
      </c>
      <c r="F53" s="1204"/>
      <c r="G53" s="1204"/>
      <c r="H53" s="1205"/>
      <c r="I53" s="360">
        <v>17465</v>
      </c>
      <c r="J53" s="361">
        <v>17666</v>
      </c>
      <c r="K53" s="361">
        <v>16291</v>
      </c>
      <c r="L53" s="361">
        <v>13674</v>
      </c>
      <c r="M53" s="362">
        <v>12845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X+321+qv+YlramdL9KDK2N/PQKypOJJuL8TzSIPLwxe4H1L6WlecWncbJrloIVtrfIHRHt9R9/Zgx0zN/vKfpg==" saltValue="ySLWum3ZkqllPMNCmbXR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4" t="s">
        <v>46</v>
      </c>
      <c r="D55" s="1214"/>
      <c r="E55" s="1215"/>
      <c r="F55" s="122">
        <v>4568</v>
      </c>
      <c r="G55" s="122">
        <v>4584</v>
      </c>
      <c r="H55" s="123">
        <v>4604</v>
      </c>
    </row>
    <row r="56" spans="2:8" ht="52.5" customHeight="1" x14ac:dyDescent="0.2">
      <c r="B56" s="124"/>
      <c r="C56" s="1216" t="s">
        <v>47</v>
      </c>
      <c r="D56" s="1216"/>
      <c r="E56" s="1217"/>
      <c r="F56" s="125">
        <v>1763</v>
      </c>
      <c r="G56" s="125">
        <v>1763</v>
      </c>
      <c r="H56" s="126">
        <v>1765</v>
      </c>
    </row>
    <row r="57" spans="2:8" ht="53.25" customHeight="1" x14ac:dyDescent="0.2">
      <c r="B57" s="124"/>
      <c r="C57" s="1218" t="s">
        <v>48</v>
      </c>
      <c r="D57" s="1218"/>
      <c r="E57" s="1219"/>
      <c r="F57" s="127">
        <v>4985</v>
      </c>
      <c r="G57" s="127">
        <v>5217</v>
      </c>
      <c r="H57" s="128">
        <v>5265</v>
      </c>
    </row>
    <row r="58" spans="2:8" ht="45.75" customHeight="1" x14ac:dyDescent="0.2">
      <c r="B58" s="129"/>
      <c r="C58" s="1206" t="s">
        <v>562</v>
      </c>
      <c r="D58" s="1207"/>
      <c r="E58" s="1208"/>
      <c r="F58" s="130">
        <v>2648</v>
      </c>
      <c r="G58" s="130">
        <v>2648</v>
      </c>
      <c r="H58" s="131">
        <v>2648</v>
      </c>
    </row>
    <row r="59" spans="2:8" ht="45.75" customHeight="1" x14ac:dyDescent="0.2">
      <c r="B59" s="129"/>
      <c r="C59" s="1206" t="s">
        <v>563</v>
      </c>
      <c r="D59" s="1207"/>
      <c r="E59" s="1208"/>
      <c r="F59" s="130">
        <v>1935</v>
      </c>
      <c r="G59" s="130">
        <v>2063</v>
      </c>
      <c r="H59" s="131">
        <v>2103</v>
      </c>
    </row>
    <row r="60" spans="2:8" ht="45.75" customHeight="1" x14ac:dyDescent="0.2">
      <c r="B60" s="129"/>
      <c r="C60" s="1206" t="s">
        <v>564</v>
      </c>
      <c r="D60" s="1207"/>
      <c r="E60" s="1208"/>
      <c r="F60" s="130">
        <v>207</v>
      </c>
      <c r="G60" s="130">
        <v>302</v>
      </c>
      <c r="H60" s="131">
        <v>316</v>
      </c>
    </row>
    <row r="61" spans="2:8" ht="45.75" customHeight="1" x14ac:dyDescent="0.2">
      <c r="B61" s="129"/>
      <c r="C61" s="1206" t="s">
        <v>565</v>
      </c>
      <c r="D61" s="1207"/>
      <c r="E61" s="1208"/>
      <c r="F61" s="130">
        <v>99</v>
      </c>
      <c r="G61" s="130">
        <v>98</v>
      </c>
      <c r="H61" s="131">
        <v>97</v>
      </c>
    </row>
    <row r="62" spans="2:8" ht="45.75" customHeight="1" thickBot="1" x14ac:dyDescent="0.25">
      <c r="B62" s="132"/>
      <c r="C62" s="1209" t="s">
        <v>566</v>
      </c>
      <c r="D62" s="1210"/>
      <c r="E62" s="1211"/>
      <c r="F62" s="133">
        <v>46</v>
      </c>
      <c r="G62" s="133">
        <v>46</v>
      </c>
      <c r="H62" s="134">
        <v>46</v>
      </c>
    </row>
    <row r="63" spans="2:8" ht="52.5" customHeight="1" thickBot="1" x14ac:dyDescent="0.25">
      <c r="B63" s="135"/>
      <c r="C63" s="1212" t="s">
        <v>49</v>
      </c>
      <c r="D63" s="1212"/>
      <c r="E63" s="1213"/>
      <c r="F63" s="136">
        <v>11315</v>
      </c>
      <c r="G63" s="136">
        <v>11565</v>
      </c>
      <c r="H63" s="137">
        <v>11633</v>
      </c>
    </row>
    <row r="64" spans="2:8" ht="13.2" x14ac:dyDescent="0.2"/>
  </sheetData>
  <sheetProtection algorithmName="SHA-512" hashValue="F/pLbYfjjSvyzERwI3ByKPsu+KiYzaqXoRGAbcKDJzNRsmWFoAZFG7X2GnD4l4tVzgU04A4uIRiFzaOJG5DbTA==" saltValue="YepiIqKDNF+Tsc9CB6xp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81636</v>
      </c>
      <c r="E3" s="156"/>
      <c r="F3" s="157">
        <v>45588</v>
      </c>
      <c r="G3" s="158"/>
      <c r="H3" s="159"/>
    </row>
    <row r="4" spans="1:8" x14ac:dyDescent="0.2">
      <c r="A4" s="160"/>
      <c r="B4" s="161"/>
      <c r="C4" s="162"/>
      <c r="D4" s="163">
        <v>41087</v>
      </c>
      <c r="E4" s="164"/>
      <c r="F4" s="165">
        <v>24150</v>
      </c>
      <c r="G4" s="166"/>
      <c r="H4" s="167"/>
    </row>
    <row r="5" spans="1:8" x14ac:dyDescent="0.2">
      <c r="A5" s="148" t="s">
        <v>519</v>
      </c>
      <c r="B5" s="153"/>
      <c r="C5" s="154"/>
      <c r="D5" s="155">
        <v>118186</v>
      </c>
      <c r="E5" s="156"/>
      <c r="F5" s="157">
        <v>45483</v>
      </c>
      <c r="G5" s="158"/>
      <c r="H5" s="159"/>
    </row>
    <row r="6" spans="1:8" x14ac:dyDescent="0.2">
      <c r="A6" s="160"/>
      <c r="B6" s="161"/>
      <c r="C6" s="162"/>
      <c r="D6" s="163">
        <v>72846</v>
      </c>
      <c r="E6" s="164"/>
      <c r="F6" s="165">
        <v>24241</v>
      </c>
      <c r="G6" s="166"/>
      <c r="H6" s="167"/>
    </row>
    <row r="7" spans="1:8" x14ac:dyDescent="0.2">
      <c r="A7" s="148" t="s">
        <v>520</v>
      </c>
      <c r="B7" s="153"/>
      <c r="C7" s="154"/>
      <c r="D7" s="155">
        <v>73231</v>
      </c>
      <c r="E7" s="156"/>
      <c r="F7" s="157">
        <v>45945</v>
      </c>
      <c r="G7" s="158"/>
      <c r="H7" s="159"/>
    </row>
    <row r="8" spans="1:8" x14ac:dyDescent="0.2">
      <c r="A8" s="160"/>
      <c r="B8" s="161"/>
      <c r="C8" s="162"/>
      <c r="D8" s="163">
        <v>28245</v>
      </c>
      <c r="E8" s="164"/>
      <c r="F8" s="165">
        <v>25180</v>
      </c>
      <c r="G8" s="166"/>
      <c r="H8" s="167"/>
    </row>
    <row r="9" spans="1:8" x14ac:dyDescent="0.2">
      <c r="A9" s="148" t="s">
        <v>521</v>
      </c>
      <c r="B9" s="153"/>
      <c r="C9" s="154"/>
      <c r="D9" s="155">
        <v>33600</v>
      </c>
      <c r="E9" s="156"/>
      <c r="F9" s="157">
        <v>44475</v>
      </c>
      <c r="G9" s="158"/>
      <c r="H9" s="159"/>
    </row>
    <row r="10" spans="1:8" x14ac:dyDescent="0.2">
      <c r="A10" s="160"/>
      <c r="B10" s="161"/>
      <c r="C10" s="162"/>
      <c r="D10" s="163">
        <v>15673</v>
      </c>
      <c r="E10" s="164"/>
      <c r="F10" s="165">
        <v>24780</v>
      </c>
      <c r="G10" s="166"/>
      <c r="H10" s="167"/>
    </row>
    <row r="11" spans="1:8" x14ac:dyDescent="0.2">
      <c r="A11" s="148" t="s">
        <v>522</v>
      </c>
      <c r="B11" s="153"/>
      <c r="C11" s="154"/>
      <c r="D11" s="155">
        <v>37577</v>
      </c>
      <c r="E11" s="156"/>
      <c r="F11" s="157">
        <v>45982</v>
      </c>
      <c r="G11" s="158"/>
      <c r="H11" s="159"/>
    </row>
    <row r="12" spans="1:8" x14ac:dyDescent="0.2">
      <c r="A12" s="160"/>
      <c r="B12" s="161"/>
      <c r="C12" s="168"/>
      <c r="D12" s="163">
        <v>15977</v>
      </c>
      <c r="E12" s="164"/>
      <c r="F12" s="165">
        <v>25583</v>
      </c>
      <c r="G12" s="166"/>
      <c r="H12" s="167"/>
    </row>
    <row r="13" spans="1:8" x14ac:dyDescent="0.2">
      <c r="A13" s="148"/>
      <c r="B13" s="153"/>
      <c r="C13" s="169"/>
      <c r="D13" s="170">
        <v>68846</v>
      </c>
      <c r="E13" s="171"/>
      <c r="F13" s="172">
        <v>45495</v>
      </c>
      <c r="G13" s="173"/>
      <c r="H13" s="159"/>
    </row>
    <row r="14" spans="1:8" x14ac:dyDescent="0.2">
      <c r="A14" s="160"/>
      <c r="B14" s="161"/>
      <c r="C14" s="162"/>
      <c r="D14" s="163">
        <v>34766</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4.6500000000000004</v>
      </c>
      <c r="C19" s="174">
        <f>ROUND(VALUE(SUBSTITUTE(実質収支比率等に係る経年分析!G$48,"▲","-")),2)</f>
        <v>5.26</v>
      </c>
      <c r="D19" s="174">
        <f>ROUND(VALUE(SUBSTITUTE(実質収支比率等に係る経年分析!H$48,"▲","-")),2)</f>
        <v>6.85</v>
      </c>
      <c r="E19" s="174">
        <f>ROUND(VALUE(SUBSTITUTE(実質収支比率等に係る経年分析!I$48,"▲","-")),2)</f>
        <v>5.98</v>
      </c>
      <c r="F19" s="174">
        <f>ROUND(VALUE(SUBSTITUTE(実質収支比率等に係る経年分析!J$48,"▲","-")),2)</f>
        <v>6.6</v>
      </c>
    </row>
    <row r="20" spans="1:11" x14ac:dyDescent="0.2">
      <c r="A20" s="174" t="s">
        <v>53</v>
      </c>
      <c r="B20" s="174">
        <f>ROUND(VALUE(SUBSTITUTE(実質収支比率等に係る経年分析!F$47,"▲","-")),2)</f>
        <v>15.81</v>
      </c>
      <c r="C20" s="174">
        <f>ROUND(VALUE(SUBSTITUTE(実質収支比率等に係る経年分析!G$47,"▲","-")),2)</f>
        <v>17.989999999999998</v>
      </c>
      <c r="D20" s="174">
        <f>ROUND(VALUE(SUBSTITUTE(実質収支比率等に係る経年分析!H$47,"▲","-")),2)</f>
        <v>17.47</v>
      </c>
      <c r="E20" s="174">
        <f>ROUND(VALUE(SUBSTITUTE(実質収支比率等に係る経年分析!I$47,"▲","-")),2)</f>
        <v>17.829999999999998</v>
      </c>
      <c r="F20" s="174">
        <f>ROUND(VALUE(SUBSTITUTE(実質収支比率等に係る経年分析!J$47,"▲","-")),2)</f>
        <v>17.72</v>
      </c>
    </row>
    <row r="21" spans="1:11" x14ac:dyDescent="0.2">
      <c r="A21" s="174" t="s">
        <v>54</v>
      </c>
      <c r="B21" s="174">
        <f>IF(ISNUMBER(VALUE(SUBSTITUTE(実質収支比率等に係る経年分析!F$49,"▲","-"))),ROUND(VALUE(SUBSTITUTE(実質収支比率等に係る経年分析!F$49,"▲","-")),2),NA())</f>
        <v>2.99</v>
      </c>
      <c r="C21" s="174">
        <f>IF(ISNUMBER(VALUE(SUBSTITUTE(実質収支比率等に係る経年分析!G$49,"▲","-"))),ROUND(VALUE(SUBSTITUTE(実質収支比率等に係る経年分析!G$49,"▲","-")),2),NA())</f>
        <v>3.03</v>
      </c>
      <c r="D21" s="174">
        <f>IF(ISNUMBER(VALUE(SUBSTITUTE(実質収支比率等に係る経年分析!H$49,"▲","-"))),ROUND(VALUE(SUBSTITUTE(実質収支比率等に係る経年分析!H$49,"▲","-")),2),NA())</f>
        <v>1.82</v>
      </c>
      <c r="E21" s="174">
        <f>IF(ISNUMBER(VALUE(SUBSTITUTE(実質収支比率等に係る経年分析!I$49,"▲","-"))),ROUND(VALUE(SUBSTITUTE(実質収支比率等に係る経年分析!I$49,"▲","-")),2),NA())</f>
        <v>3.54</v>
      </c>
      <c r="F21" s="174">
        <f>IF(ISNUMBER(VALUE(SUBSTITUTE(実質収支比率等に係る経年分析!J$49,"▲","-"))),ROUND(VALUE(SUBSTITUTE(実質収支比率等に係る経年分析!J$49,"▲","-")),2),NA())</f>
        <v>4.74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介護保険事業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国民健康保険事業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2">
      <c r="A33" s="175" t="str">
        <f>IF(連結実質赤字比率に係る赤字・黒字の構成分析!C$37="",NA(),連結実質赤字比率に係る赤字・黒字の構成分析!C$37)</f>
        <v>病院事業会計</v>
      </c>
      <c r="B33" s="175">
        <f>IF(ROUND(VALUE(SUBSTITUTE(連結実質赤字比率に係る赤字・黒字の構成分析!F$37,"▲", "-")), 2) &lt; 0, ABS(ROUND(VALUE(SUBSTITUTE(連結実質赤字比率に係る赤字・黒字の構成分析!F$37,"▲", "-")), 2)), NA())</f>
        <v>0.82</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1.1200000000000001</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4.8499999999999996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4.4800000000000004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4.6399999999999997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5595</v>
      </c>
      <c r="E42" s="176"/>
      <c r="F42" s="176"/>
      <c r="G42" s="176">
        <f>'実質公債費比率（分子）の構造'!L$52</f>
        <v>5475</v>
      </c>
      <c r="H42" s="176"/>
      <c r="I42" s="176"/>
      <c r="J42" s="176">
        <f>'実質公債費比率（分子）の構造'!M$52</f>
        <v>5507</v>
      </c>
      <c r="K42" s="176"/>
      <c r="L42" s="176"/>
      <c r="M42" s="176">
        <f>'実質公債費比率（分子）の構造'!N$52</f>
        <v>5358</v>
      </c>
      <c r="N42" s="176"/>
      <c r="O42" s="176"/>
      <c r="P42" s="176">
        <f>'実質公債費比率（分子）の構造'!O$52</f>
        <v>5252</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85</v>
      </c>
      <c r="C44" s="176"/>
      <c r="D44" s="176"/>
      <c r="E44" s="176">
        <f>'実質公債費比率（分子）の構造'!L$50</f>
        <v>81</v>
      </c>
      <c r="F44" s="176"/>
      <c r="G44" s="176"/>
      <c r="H44" s="176">
        <f>'実質公債費比率（分子）の構造'!M$50</f>
        <v>66</v>
      </c>
      <c r="I44" s="176"/>
      <c r="J44" s="176"/>
      <c r="K44" s="176">
        <f>'実質公債費比率（分子）の構造'!N$50</f>
        <v>53</v>
      </c>
      <c r="L44" s="176"/>
      <c r="M44" s="176"/>
      <c r="N44" s="176">
        <f>'実質公債費比率（分子）の構造'!O$50</f>
        <v>53</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1939</v>
      </c>
      <c r="C46" s="176"/>
      <c r="D46" s="176"/>
      <c r="E46" s="176">
        <f>'実質公債費比率（分子）の構造'!L$48</f>
        <v>1902</v>
      </c>
      <c r="F46" s="176"/>
      <c r="G46" s="176"/>
      <c r="H46" s="176">
        <f>'実質公債費比率（分子）の構造'!M$48</f>
        <v>1958</v>
      </c>
      <c r="I46" s="176"/>
      <c r="J46" s="176"/>
      <c r="K46" s="176">
        <f>'実質公債費比率（分子）の構造'!N$48</f>
        <v>1957</v>
      </c>
      <c r="L46" s="176"/>
      <c r="M46" s="176"/>
      <c r="N46" s="176">
        <f>'実質公債費比率（分子）の構造'!O$48</f>
        <v>1950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5311</v>
      </c>
      <c r="C49" s="176"/>
      <c r="D49" s="176"/>
      <c r="E49" s="176">
        <f>'実質公債費比率（分子）の構造'!L$45</f>
        <v>5133</v>
      </c>
      <c r="F49" s="176"/>
      <c r="G49" s="176"/>
      <c r="H49" s="176">
        <f>'実質公債費比率（分子）の構造'!M$45</f>
        <v>5402</v>
      </c>
      <c r="I49" s="176"/>
      <c r="J49" s="176"/>
      <c r="K49" s="176">
        <f>'実質公債費比率（分子）の構造'!N$45</f>
        <v>5455</v>
      </c>
      <c r="L49" s="176"/>
      <c r="M49" s="176"/>
      <c r="N49" s="176">
        <f>'実質公債費比率（分子）の構造'!O$45</f>
        <v>4986</v>
      </c>
      <c r="O49" s="176"/>
      <c r="P49" s="176"/>
    </row>
    <row r="50" spans="1:16" x14ac:dyDescent="0.2">
      <c r="A50" s="176" t="s">
        <v>67</v>
      </c>
      <c r="B50" s="176" t="e">
        <f>NA()</f>
        <v>#N/A</v>
      </c>
      <c r="C50" s="176">
        <f>IF(ISNUMBER('実質公債費比率（分子）の構造'!K$53),'実質公債費比率（分子）の構造'!K$53,NA())</f>
        <v>1740</v>
      </c>
      <c r="D50" s="176" t="e">
        <f>NA()</f>
        <v>#N/A</v>
      </c>
      <c r="E50" s="176" t="e">
        <f>NA()</f>
        <v>#N/A</v>
      </c>
      <c r="F50" s="176">
        <f>IF(ISNUMBER('実質公債費比率（分子）の構造'!L$53),'実質公債費比率（分子）の構造'!L$53,NA())</f>
        <v>1641</v>
      </c>
      <c r="G50" s="176" t="e">
        <f>NA()</f>
        <v>#N/A</v>
      </c>
      <c r="H50" s="176" t="e">
        <f>NA()</f>
        <v>#N/A</v>
      </c>
      <c r="I50" s="176">
        <f>IF(ISNUMBER('実質公債費比率（分子）の構造'!M$53),'実質公債費比率（分子）の構造'!M$53,NA())</f>
        <v>1919</v>
      </c>
      <c r="J50" s="176" t="e">
        <f>NA()</f>
        <v>#N/A</v>
      </c>
      <c r="K50" s="176" t="e">
        <f>NA()</f>
        <v>#N/A</v>
      </c>
      <c r="L50" s="176">
        <f>IF(ISNUMBER('実質公債費比率（分子）の構造'!N$53),'実質公債費比率（分子）の構造'!N$53,NA())</f>
        <v>2107</v>
      </c>
      <c r="M50" s="176" t="e">
        <f>NA()</f>
        <v>#N/A</v>
      </c>
      <c r="N50" s="176" t="e">
        <f>NA()</f>
        <v>#N/A</v>
      </c>
      <c r="O50" s="176">
        <f>IF(ISNUMBER('実質公債費比率（分子）の構造'!O$53),'実質公債費比率（分子）の構造'!O$53,NA())</f>
        <v>1737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60130</v>
      </c>
      <c r="E56" s="175"/>
      <c r="F56" s="175"/>
      <c r="G56" s="175">
        <f>'将来負担比率（分子）の構造'!J$52</f>
        <v>61272</v>
      </c>
      <c r="H56" s="175"/>
      <c r="I56" s="175"/>
      <c r="J56" s="175">
        <f>'将来負担比率（分子）の構造'!K$52</f>
        <v>59266</v>
      </c>
      <c r="K56" s="175"/>
      <c r="L56" s="175"/>
      <c r="M56" s="175">
        <f>'将来負担比率（分子）の構造'!L$52</f>
        <v>55351</v>
      </c>
      <c r="N56" s="175"/>
      <c r="O56" s="175"/>
      <c r="P56" s="175">
        <f>'将来負担比率（分子）の構造'!M$52</f>
        <v>51497</v>
      </c>
    </row>
    <row r="57" spans="1:16" x14ac:dyDescent="0.2">
      <c r="A57" s="175" t="s">
        <v>42</v>
      </c>
      <c r="B57" s="175"/>
      <c r="C57" s="175"/>
      <c r="D57" s="175">
        <f>'将来負担比率（分子）の構造'!I$51</f>
        <v>178</v>
      </c>
      <c r="E57" s="175"/>
      <c r="F57" s="175"/>
      <c r="G57" s="175">
        <f>'将来負担比率（分子）の構造'!J$51</f>
        <v>173</v>
      </c>
      <c r="H57" s="175"/>
      <c r="I57" s="175"/>
      <c r="J57" s="175">
        <f>'将来負担比率（分子）の構造'!K$51</f>
        <v>164</v>
      </c>
      <c r="K57" s="175"/>
      <c r="L57" s="175"/>
      <c r="M57" s="175">
        <f>'将来負担比率（分子）の構造'!L$51</f>
        <v>192</v>
      </c>
      <c r="N57" s="175"/>
      <c r="O57" s="175"/>
      <c r="P57" s="175">
        <f>'将来負担比率（分子）の構造'!M$51</f>
        <v>51</v>
      </c>
    </row>
    <row r="58" spans="1:16" x14ac:dyDescent="0.2">
      <c r="A58" s="175" t="s">
        <v>41</v>
      </c>
      <c r="B58" s="175"/>
      <c r="C58" s="175"/>
      <c r="D58" s="175">
        <f>'将来負担比率（分子）の構造'!I$50</f>
        <v>8029</v>
      </c>
      <c r="E58" s="175"/>
      <c r="F58" s="175"/>
      <c r="G58" s="175">
        <f>'将来負担比率（分子）の構造'!J$50</f>
        <v>8638</v>
      </c>
      <c r="H58" s="175"/>
      <c r="I58" s="175"/>
      <c r="J58" s="175">
        <f>'将来負担比率（分子）の構造'!K$50</f>
        <v>9609</v>
      </c>
      <c r="K58" s="175"/>
      <c r="L58" s="175"/>
      <c r="M58" s="175">
        <f>'将来負担比率（分子）の構造'!L$50</f>
        <v>9947</v>
      </c>
      <c r="N58" s="175"/>
      <c r="O58" s="175"/>
      <c r="P58" s="175">
        <f>'将来負担比率（分子）の構造'!M$50</f>
        <v>10091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6</v>
      </c>
      <c r="C61" s="175"/>
      <c r="D61" s="175"/>
      <c r="E61" s="175">
        <f>'将来負担比率（分子）の構造'!J$46</f>
        <v>5</v>
      </c>
      <c r="F61" s="175"/>
      <c r="G61" s="175"/>
      <c r="H61" s="175">
        <f>'将来負担比率（分子）の構造'!K$46</f>
        <v>4</v>
      </c>
      <c r="I61" s="175"/>
      <c r="J61" s="175"/>
      <c r="K61" s="175">
        <f>'将来負担比率（分子）の構造'!L$46</f>
        <v>0</v>
      </c>
      <c r="L61" s="175"/>
      <c r="M61" s="175"/>
      <c r="N61" s="175">
        <f>'将来負担比率（分子）の構造'!M$46</f>
        <v>1</v>
      </c>
      <c r="O61" s="175"/>
      <c r="P61" s="175"/>
    </row>
    <row r="62" spans="1:16" x14ac:dyDescent="0.2">
      <c r="A62" s="175" t="s">
        <v>35</v>
      </c>
      <c r="B62" s="175">
        <f>'将来負担比率（分子）の構造'!I$45</f>
        <v>4169</v>
      </c>
      <c r="C62" s="175"/>
      <c r="D62" s="175"/>
      <c r="E62" s="175">
        <f>'将来負担比率（分子）の構造'!J$45</f>
        <v>4101</v>
      </c>
      <c r="F62" s="175"/>
      <c r="G62" s="175"/>
      <c r="H62" s="175">
        <f>'将来負担比率（分子）の構造'!K$45</f>
        <v>4034</v>
      </c>
      <c r="I62" s="175"/>
      <c r="J62" s="175"/>
      <c r="K62" s="175">
        <f>'将来負担比率（分子）の構造'!L$45</f>
        <v>4011</v>
      </c>
      <c r="L62" s="175"/>
      <c r="M62" s="175"/>
      <c r="N62" s="175">
        <f>'将来負担比率（分子）の構造'!M$45</f>
        <v>4008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21052</v>
      </c>
      <c r="C64" s="175"/>
      <c r="D64" s="175"/>
      <c r="E64" s="175">
        <f>'将来負担比率（分子）の構造'!J$43</f>
        <v>19556</v>
      </c>
      <c r="F64" s="175"/>
      <c r="G64" s="175"/>
      <c r="H64" s="175">
        <f>'将来負担比率（分子）の構造'!K$43</f>
        <v>18246</v>
      </c>
      <c r="I64" s="175"/>
      <c r="J64" s="175"/>
      <c r="K64" s="175">
        <f>'将来負担比率（分子）の構造'!L$43</f>
        <v>16869</v>
      </c>
      <c r="L64" s="175"/>
      <c r="M64" s="175"/>
      <c r="N64" s="175">
        <f>'将来負担比率（分子）の構造'!M$43</f>
        <v>16023</v>
      </c>
      <c r="O64" s="175"/>
      <c r="P64" s="175"/>
    </row>
    <row r="65" spans="1:16" x14ac:dyDescent="0.2">
      <c r="A65" s="175" t="s">
        <v>32</v>
      </c>
      <c r="B65" s="175">
        <f>'将来負担比率（分子）の構造'!I$42</f>
        <v>344</v>
      </c>
      <c r="C65" s="175"/>
      <c r="D65" s="175"/>
      <c r="E65" s="175">
        <f>'将来負担比率（分子）の構造'!J$42</f>
        <v>264</v>
      </c>
      <c r="F65" s="175"/>
      <c r="G65" s="175"/>
      <c r="H65" s="175">
        <f>'将来負担比率（分子）の構造'!K$42</f>
        <v>199</v>
      </c>
      <c r="I65" s="175"/>
      <c r="J65" s="175"/>
      <c r="K65" s="175">
        <f>'将来負担比率（分子）の構造'!L$42</f>
        <v>146</v>
      </c>
      <c r="L65" s="175"/>
      <c r="M65" s="175"/>
      <c r="N65" s="175">
        <f>'将来負担比率（分子）の構造'!M$42</f>
        <v>94</v>
      </c>
      <c r="O65" s="175"/>
      <c r="P65" s="175"/>
    </row>
    <row r="66" spans="1:16" x14ac:dyDescent="0.2">
      <c r="A66" s="175" t="s">
        <v>31</v>
      </c>
      <c r="B66" s="175">
        <f>'将来負担比率（分子）の構造'!I$41</f>
        <v>60231</v>
      </c>
      <c r="C66" s="175"/>
      <c r="D66" s="175"/>
      <c r="E66" s="175">
        <f>'将来負担比率（分子）の構造'!J$41</f>
        <v>63823</v>
      </c>
      <c r="F66" s="175"/>
      <c r="G66" s="175"/>
      <c r="H66" s="175">
        <f>'将来負担比率（分子）の構造'!K$41</f>
        <v>62846</v>
      </c>
      <c r="I66" s="175"/>
      <c r="J66" s="175"/>
      <c r="K66" s="175">
        <f>'将来負担比率（分子）の構造'!L$41</f>
        <v>58137</v>
      </c>
      <c r="L66" s="175"/>
      <c r="M66" s="175"/>
      <c r="N66" s="175">
        <f>'将来負担比率（分子）の構造'!M$41</f>
        <v>54358</v>
      </c>
      <c r="O66" s="175"/>
      <c r="P66" s="175"/>
    </row>
    <row r="67" spans="1:16" x14ac:dyDescent="0.2">
      <c r="A67" s="175" t="s">
        <v>71</v>
      </c>
      <c r="B67" s="175" t="e">
        <f>NA()</f>
        <v>#N/A</v>
      </c>
      <c r="C67" s="175">
        <f>IF(ISNUMBER('将来負担比率（分子）の構造'!I$53), IF('将来負担比率（分子）の構造'!I$53 &lt; 0, 0, '将来負担比率（分子）の構造'!I$53), NA())</f>
        <v>17465</v>
      </c>
      <c r="D67" s="175" t="e">
        <f>NA()</f>
        <v>#N/A</v>
      </c>
      <c r="E67" s="175" t="e">
        <f>NA()</f>
        <v>#N/A</v>
      </c>
      <c r="F67" s="175">
        <f>IF(ISNUMBER('将来負担比率（分子）の構造'!J$53), IF('将来負担比率（分子）の構造'!J$53 &lt; 0, 0, '将来負担比率（分子）の構造'!J$53), NA())</f>
        <v>17666</v>
      </c>
      <c r="G67" s="175" t="e">
        <f>NA()</f>
        <v>#N/A</v>
      </c>
      <c r="H67" s="175" t="e">
        <f>NA()</f>
        <v>#N/A</v>
      </c>
      <c r="I67" s="175">
        <f>IF(ISNUMBER('将来負担比率（分子）の構造'!K$53), IF('将来負担比率（分子）の構造'!K$53 &lt; 0, 0, '将来負担比率（分子）の構造'!K$53), NA())</f>
        <v>16291</v>
      </c>
      <c r="J67" s="175" t="e">
        <f>NA()</f>
        <v>#N/A</v>
      </c>
      <c r="K67" s="175" t="e">
        <f>NA()</f>
        <v>#N/A</v>
      </c>
      <c r="L67" s="175">
        <f>IF(ISNUMBER('将来負担比率（分子）の構造'!L$53), IF('将来負担比率（分子）の構造'!L$53 &lt; 0, 0, '将来負担比率（分子）の構造'!L$53), NA())</f>
        <v>13674</v>
      </c>
      <c r="M67" s="175" t="e">
        <f>NA()</f>
        <v>#N/A</v>
      </c>
      <c r="N67" s="175" t="e">
        <f>NA()</f>
        <v>#N/A</v>
      </c>
      <c r="O67" s="175">
        <f>IF(ISNUMBER('将来負担比率（分子）の構造'!M$53), IF('将来負担比率（分子）の構造'!M$53 &lt; 0, 0, '将来負担比率（分子）の構造'!M$53), NA())</f>
        <v>12845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4568</v>
      </c>
      <c r="C72" s="179">
        <f>基金残高に係る経年分析!G55</f>
        <v>4584</v>
      </c>
      <c r="D72" s="179">
        <f>基金残高に係る経年分析!H55</f>
        <v>4604</v>
      </c>
    </row>
    <row r="73" spans="1:16" x14ac:dyDescent="0.2">
      <c r="A73" s="178" t="s">
        <v>74</v>
      </c>
      <c r="B73" s="179">
        <f>基金残高に係る経年分析!F56</f>
        <v>1763</v>
      </c>
      <c r="C73" s="179">
        <f>基金残高に係る経年分析!G56</f>
        <v>1763</v>
      </c>
      <c r="D73" s="179">
        <f>基金残高に係る経年分析!H56</f>
        <v>1765</v>
      </c>
    </row>
    <row r="74" spans="1:16" x14ac:dyDescent="0.2">
      <c r="A74" s="178" t="s">
        <v>75</v>
      </c>
      <c r="B74" s="179">
        <f>基金残高に係る経年分析!F57</f>
        <v>4985</v>
      </c>
      <c r="C74" s="179">
        <f>基金残高に係る経年分析!G57</f>
        <v>5217</v>
      </c>
      <c r="D74" s="179">
        <f>基金残高に係る経年分析!H57</f>
        <v>5265</v>
      </c>
    </row>
  </sheetData>
  <sheetProtection algorithmName="SHA-512" hashValue="vylv8iPVf/aHKqfv5nQHVnqBSLzEt2qUCWza0x4ndX5nuEC6dXC2g6s7qwFfRT/0FPy87OQj8jdmaMpymkNnFQ==" saltValue="J+uMpoQIWxLz81RiyvolZ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清水　友紀恵</cp:lastModifiedBy>
  <cp:lastPrinted>2025-03-13T01:10:08Z</cp:lastPrinted>
  <dcterms:created xsi:type="dcterms:W3CDTF">2025-02-19T02:12:04Z</dcterms:created>
  <dcterms:modified xsi:type="dcterms:W3CDTF">2025-03-28T08:30:02Z</dcterms:modified>
  <cp:category/>
</cp:coreProperties>
</file>